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workbookProtection lockRevision="1"/>
  <bookViews>
    <workbookView xWindow="-120" yWindow="-120" windowWidth="16605" windowHeight="9435" firstSheet="61" activeTab="67"/>
  </bookViews>
  <sheets>
    <sheet name="1 апреля" sheetId="1" state="hidden" r:id="rId1"/>
    <sheet name="Лист1" sheetId="21" state="hidden" r:id="rId2"/>
    <sheet name="Лист2" sheetId="22" state="hidden" r:id="rId3"/>
    <sheet name="1 апр." sheetId="2" state="hidden" r:id="rId4"/>
    <sheet name="Лист3" sheetId="25" state="hidden" r:id="rId5"/>
    <sheet name="Лист4" sheetId="26" state="hidden" r:id="rId6"/>
    <sheet name="Лист5" sheetId="27" state="hidden" r:id="rId7"/>
    <sheet name="Лист6" sheetId="28" state="hidden" r:id="rId8"/>
    <sheet name="Лист7" sheetId="29" state="hidden" r:id="rId9"/>
    <sheet name="Лист8" sheetId="30" state="hidden" r:id="rId10"/>
    <sheet name="Лист9" sheetId="31" state="hidden" r:id="rId11"/>
    <sheet name="Лист10" sheetId="32" state="hidden" r:id="rId12"/>
    <sheet name="Лист11" sheetId="33" state="hidden" r:id="rId13"/>
    <sheet name="Лист12" sheetId="34" state="hidden" r:id="rId14"/>
    <sheet name="Лист13" sheetId="35" state="hidden" r:id="rId15"/>
    <sheet name="Лист14" sheetId="36" state="hidden" r:id="rId16"/>
    <sheet name="Лист15" sheetId="37" state="hidden" r:id="rId17"/>
    <sheet name="Лист16" sheetId="38" state="hidden" r:id="rId18"/>
    <sheet name="Лист17" sheetId="39" state="hidden" r:id="rId19"/>
    <sheet name="Лист18" sheetId="40" state="hidden" r:id="rId20"/>
    <sheet name="Лист19" sheetId="41" state="hidden" r:id="rId21"/>
    <sheet name="Лист20" sheetId="42" state="hidden" r:id="rId22"/>
    <sheet name="Лист21" sheetId="43" state="hidden" r:id="rId23"/>
    <sheet name="Лист22" sheetId="44" state="hidden" r:id="rId24"/>
    <sheet name="Лист23" sheetId="45" state="hidden" r:id="rId25"/>
    <sheet name="2 апр." sheetId="3" state="hidden" r:id="rId26"/>
    <sheet name="3 апр." sheetId="4" state="hidden" r:id="rId27"/>
    <sheet name="2  мая" sheetId="5" state="hidden" r:id="rId28"/>
    <sheet name="1 июля" sheetId="6" state="hidden" r:id="rId29"/>
    <sheet name="6 мая" sheetId="7" state="hidden" r:id="rId30"/>
    <sheet name="2 июля" sheetId="8" state="hidden" r:id="rId31"/>
    <sheet name="Лист24" sheetId="48" state="hidden" r:id="rId32"/>
    <sheet name="3 июля" sheetId="9" state="hidden" r:id="rId33"/>
    <sheet name="11 апр." sheetId="10" state="hidden" r:id="rId34"/>
    <sheet name="12 апр." sheetId="11" state="hidden" r:id="rId35"/>
    <sheet name="15 апр." sheetId="12" state="hidden" r:id="rId36"/>
    <sheet name="13 мая" sheetId="13" state="hidden" r:id="rId37"/>
    <sheet name="14 мая" sheetId="14" state="hidden" r:id="rId38"/>
    <sheet name="15 мая" sheetId="15" state="hidden" r:id="rId39"/>
    <sheet name="16 мая" sheetId="16" state="hidden" r:id="rId40"/>
    <sheet name="17 мая" sheetId="17" state="hidden" r:id="rId41"/>
    <sheet name="20 мая" sheetId="18" state="hidden" r:id="rId42"/>
    <sheet name="1 августа" sheetId="19" state="hidden" r:id="rId43"/>
    <sheet name="2 августа" sheetId="20" state="hidden" r:id="rId44"/>
    <sheet name="01 апреля" sheetId="70" r:id="rId45"/>
    <sheet name="02 апреля" sheetId="71" r:id="rId46"/>
    <sheet name="03 апреля" sheetId="65" r:id="rId47"/>
    <sheet name="04 апреля" sheetId="56" r:id="rId48"/>
    <sheet name="07 апреля" sheetId="57" r:id="rId49"/>
    <sheet name="08 апреля" sheetId="72" r:id="rId50"/>
    <sheet name="9 апреля" sheetId="49" r:id="rId51"/>
    <sheet name="10 апреля" sheetId="50" r:id="rId52"/>
    <sheet name="11 апреля" sheetId="51" r:id="rId53"/>
    <sheet name="14 апреля" sheetId="61" r:id="rId54"/>
    <sheet name="15 апреля" sheetId="52" r:id="rId55"/>
    <sheet name="Лист25" sheetId="68" state="hidden" r:id="rId56"/>
    <sheet name="4 марта" sheetId="53" state="hidden" r:id="rId57"/>
    <sheet name="16 апреля" sheetId="54" r:id="rId58"/>
    <sheet name="17 апреля" sheetId="55" r:id="rId59"/>
    <sheet name="18 апреля" sheetId="66" r:id="rId60"/>
    <sheet name="21 апреля" sheetId="67" r:id="rId61"/>
    <sheet name="22 апреля" sheetId="58" r:id="rId62"/>
    <sheet name="23 апреля" sheetId="59" r:id="rId63"/>
    <sheet name="24 апреля" sheetId="60" r:id="rId64"/>
    <sheet name="25 апреля" sheetId="47" r:id="rId65"/>
    <sheet name="28 апреля" sheetId="69" r:id="rId66"/>
    <sheet name="29 апреля" sheetId="73" r:id="rId67"/>
    <sheet name="30 апреля" sheetId="74" r:id="rId68"/>
    <sheet name="Лист27" sheetId="75" r:id="rId69"/>
    <sheet name="23 сентября" sheetId="62" state="hidden" r:id="rId70"/>
    <sheet name="24 сентября" sheetId="63" state="hidden" r:id="rId71"/>
    <sheet name="25 сентября" sheetId="64" state="hidden" r:id="rId72"/>
    <sheet name="2 сентября" sheetId="46" state="hidden" r:id="rId73"/>
    <sheet name="1 апреля " sheetId="23" state="hidden" r:id="rId74"/>
    <sheet name="2 апреля" sheetId="24" state="hidden" r:id="rId75"/>
  </sheets>
  <calcPr calcId="162913"/>
  <customWorkbookViews>
    <customWorkbookView name="Пользователь - Личное представление" guid="{7D113E4B-2489-4A93-A066-E9128A217E1E}" mergeInterval="0" personalView="1" maximized="1" xWindow="-8" yWindow="-8" windowWidth="1382" windowHeight="744" activeSheetId="73"/>
    <customWorkbookView name="Admin - Личное представление" guid="{06E0BFEC-26B1-439F-9F91-D4251EABDD05}" mergeInterval="0" personalView="1" maximized="1" xWindow="-8" yWindow="-8" windowWidth="1936" windowHeight="1048" activeSheetId="50"/>
    <customWorkbookView name="Наталья - Личное представление" guid="{CF323A0F-1DFE-4557-8BFE-A46AAA93D43C}" mergeInterval="0" personalView="1" maximized="1" windowWidth="1362" windowHeight="495" activeSheetId="3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Эльвир - Личное представление" guid="{C9C26154-0979-4920-B652-51709B043797}" mergeInterval="0" personalView="1" maximized="1" xWindow="1" yWindow="1" windowWidth="1276" windowHeight="794" activeSheetId="56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74" l="1"/>
  <c r="E29" i="73"/>
  <c r="E27" i="55"/>
  <c r="E30" i="54"/>
  <c r="E28" i="56" l="1"/>
  <c r="E28" i="50"/>
  <c r="E28" i="61" l="1"/>
  <c r="E26" i="71"/>
  <c r="E29" i="70"/>
  <c r="E27" i="69"/>
  <c r="E28" i="51"/>
  <c r="E27" i="72"/>
  <c r="E29" i="57"/>
  <c r="E27" i="65"/>
  <c r="E28" i="47"/>
  <c r="E27" i="60"/>
  <c r="E28" i="58"/>
  <c r="E29" i="67"/>
  <c r="E31" i="53"/>
  <c r="E29" i="66" l="1"/>
  <c r="E31" i="63" l="1"/>
  <c r="E29" i="64"/>
  <c r="E28" i="62"/>
  <c r="E29" i="59"/>
  <c r="E31" i="8" l="1"/>
  <c r="E29" i="9"/>
  <c r="E28" i="7"/>
  <c r="E30" i="46" l="1"/>
  <c r="E28" i="24" l="1"/>
  <c r="E29" i="23"/>
  <c r="E29" i="1"/>
  <c r="E28" i="3"/>
  <c r="E29" i="4"/>
  <c r="E28" i="5"/>
  <c r="E28" i="6"/>
  <c r="E29" i="10"/>
  <c r="E30" i="11"/>
  <c r="E28" i="12"/>
  <c r="E29" i="13"/>
  <c r="E28" i="14" l="1"/>
  <c r="E27" i="15"/>
  <c r="E28" i="16" l="1"/>
  <c r="E31" i="17" l="1"/>
  <c r="E29" i="18"/>
  <c r="E29" i="20"/>
  <c r="E28" i="19"/>
</calcChain>
</file>

<file path=xl/sharedStrings.xml><?xml version="1.0" encoding="utf-8"?>
<sst xmlns="http://schemas.openxmlformats.org/spreadsheetml/2006/main" count="2321" uniqueCount="250">
  <si>
    <t>День</t>
  </si>
  <si>
    <t>Блюдо</t>
  </si>
  <si>
    <t>Хлеб пшеничный</t>
  </si>
  <si>
    <t>Хлеб ржаной</t>
  </si>
  <si>
    <t>Д/сад</t>
  </si>
  <si>
    <t>09.00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</si>
  <si>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</si>
  <si>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</si>
  <si>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</si>
  <si>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</si>
  <si>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</si>
  <si>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</si>
  <si>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</si>
  <si>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</si>
  <si>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</si>
  <si>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</si>
  <si>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</si>
  <si>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45</t>
  </si>
  <si>
    <t>20</t>
  </si>
  <si>
    <t>30</t>
  </si>
  <si>
    <t>Сок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</si>
  <si>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</si>
  <si>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</si>
  <si>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</si>
  <si>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</si>
  <si>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</si>
  <si>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</si>
  <si>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</si>
  <si>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</si>
  <si>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70/3</t>
  </si>
  <si>
    <t>130</t>
  </si>
  <si>
    <t>152,36 руб</t>
  </si>
  <si>
    <t>№2024.617</t>
  </si>
  <si>
    <t>от 23.12.2023 г.</t>
  </si>
  <si>
    <t>Салат из свеклы с сыром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</si>
  <si>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</si>
  <si>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</si>
  <si>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</si>
  <si>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</si>
  <si>
    <t>МБДОУ "ЦРР-д/с № 22"Алсу"</t>
  </si>
  <si>
    <t>Завтрак/иртәнге аш</t>
  </si>
  <si>
    <t>Обед/төшке аш</t>
  </si>
  <si>
    <t>Полдник/төштән соңгы аш</t>
  </si>
  <si>
    <t>апельсин</t>
  </si>
  <si>
    <t>100</t>
  </si>
  <si>
    <t>хлеб пшеничный</t>
  </si>
  <si>
    <t>25</t>
  </si>
  <si>
    <t>Каша пшеничная молочная с маслом сливочным</t>
  </si>
  <si>
    <t>180/3</t>
  </si>
  <si>
    <t>Чай с молоком и сахаром</t>
  </si>
  <si>
    <t>Бутерброд с сыром,  маслом сливочным</t>
  </si>
  <si>
    <t>30/5/5</t>
  </si>
  <si>
    <t>огурцы соленые</t>
  </si>
  <si>
    <t>50</t>
  </si>
  <si>
    <t>суп лапша домашняя на курином б-не, с мясом птицы</t>
  </si>
  <si>
    <t>180/10</t>
  </si>
  <si>
    <t>Жаркое из птицы по домашнему</t>
  </si>
  <si>
    <t>Напиток из сухофруктов</t>
  </si>
  <si>
    <t>кисломолочный напиток</t>
  </si>
  <si>
    <t>Ватрушка с творогом</t>
  </si>
  <si>
    <t>90</t>
  </si>
  <si>
    <t>чай с сахаром и лимоном</t>
  </si>
  <si>
    <t>180/6/7</t>
  </si>
  <si>
    <t>Каша манная молочная с маслом сливочным</t>
  </si>
  <si>
    <t xml:space="preserve">Какао с молоком </t>
  </si>
  <si>
    <t>Апельсин</t>
  </si>
  <si>
    <t>Икра кабачковая</t>
  </si>
  <si>
    <t>Щи со свежей капустой с картофелем на курином б-не, с куриными фрикадельками и со сметаной</t>
  </si>
  <si>
    <t>Биточки домашние</t>
  </si>
  <si>
    <t>70</t>
  </si>
  <si>
    <t>Рис отварной рассыпчатый с маслом сливочным</t>
  </si>
  <si>
    <t>130/20</t>
  </si>
  <si>
    <t>Компот из изюма</t>
  </si>
  <si>
    <t>Омлет натуральный</t>
  </si>
  <si>
    <t>150</t>
  </si>
  <si>
    <t>Чай с сахаром</t>
  </si>
  <si>
    <r>
      <t>Завтрак/</t>
    </r>
    <r>
      <rPr>
        <b/>
        <sz val="11"/>
        <color theme="8" tint="-0.249977111117893"/>
        <rFont val="Calibri"/>
        <family val="2"/>
        <charset val="204"/>
        <scheme val="minor"/>
      </rPr>
      <t>иртәнге аш</t>
    </r>
  </si>
  <si>
    <r>
      <t>Обед/</t>
    </r>
    <r>
      <rPr>
        <b/>
        <sz val="11"/>
        <color theme="8" tint="-0.249977111117893"/>
        <rFont val="Calibri"/>
        <family val="2"/>
        <charset val="204"/>
        <scheme val="minor"/>
      </rPr>
      <t>төшке аш</t>
    </r>
  </si>
  <si>
    <r>
      <t>Полдник/</t>
    </r>
    <r>
      <rPr>
        <b/>
        <sz val="11"/>
        <color theme="8" tint="-0.249977111117893"/>
        <rFont val="Calibri"/>
        <family val="2"/>
        <charset val="204"/>
        <scheme val="minor"/>
      </rPr>
      <t>төштән соңгы аш</t>
    </r>
  </si>
  <si>
    <r>
      <t>Ужин/</t>
    </r>
    <r>
      <rPr>
        <b/>
        <sz val="11"/>
        <color theme="8" tint="-0.249977111117893"/>
        <rFont val="Calibri"/>
        <family val="2"/>
        <charset val="204"/>
        <scheme val="minor"/>
      </rPr>
      <t>кичке аш</t>
    </r>
  </si>
  <si>
    <t>Каша кукурузная молочная с маслом сливочным</t>
  </si>
  <si>
    <t xml:space="preserve">Кофейный напиток с молоком </t>
  </si>
  <si>
    <t>Сыр порционно</t>
  </si>
  <si>
    <t>10</t>
  </si>
  <si>
    <t>Салат из квашенной капусты</t>
  </si>
  <si>
    <t>Суп картофельный с клецками на мясном б-не с мясом</t>
  </si>
  <si>
    <t>Гуляш из отварной говядины</t>
  </si>
  <si>
    <t>40/40</t>
  </si>
  <si>
    <t>Пюре картофельное</t>
  </si>
  <si>
    <t>140</t>
  </si>
  <si>
    <t>Компот из свежих фруктов</t>
  </si>
  <si>
    <t>Кефир</t>
  </si>
  <si>
    <t>мармелад</t>
  </si>
  <si>
    <t>Биточки-рубленные из рыбы</t>
  </si>
  <si>
    <t>Каша гречневая рассыпчатая с овощами с маслом сливочным</t>
  </si>
  <si>
    <t>130/3</t>
  </si>
  <si>
    <t>Чай с сахаром и лимоном</t>
  </si>
  <si>
    <t>Каша пшенная молочная с маслом сливочным</t>
  </si>
  <si>
    <t>Салат картофельный с морковуью и кукурузой к/с</t>
  </si>
  <si>
    <t>Суп из овощей на курином б-не, с мясными фрикадельками, со сметаной</t>
  </si>
  <si>
    <t>Ежики куриные в сметанно-томатномном соусе</t>
  </si>
  <si>
    <t>50/25</t>
  </si>
  <si>
    <t>вермишель отварной</t>
  </si>
  <si>
    <t>Катык</t>
  </si>
  <si>
    <t>Булочка с сахаром</t>
  </si>
  <si>
    <t>Запеканка творожная с повидлом</t>
  </si>
  <si>
    <t>120/30</t>
  </si>
  <si>
    <t>Напиок из шиповника</t>
  </si>
  <si>
    <t>10 день</t>
  </si>
  <si>
    <t>9 день</t>
  </si>
  <si>
    <t>8 день</t>
  </si>
  <si>
    <t>7 день</t>
  </si>
  <si>
    <t>6 день</t>
  </si>
  <si>
    <t>5 день</t>
  </si>
  <si>
    <t xml:space="preserve">Суп молочный с геркулесовой крупой </t>
  </si>
  <si>
    <t>200</t>
  </si>
  <si>
    <t>какао с молоком</t>
  </si>
  <si>
    <t>Бутерброд с сыром, маслом сливочным</t>
  </si>
  <si>
    <t>Салат из свеклы отварной</t>
  </si>
  <si>
    <t>Рассольник домашний на курином б-не, с куриными фрикадельками со сметаной</t>
  </si>
  <si>
    <t>180/11/5</t>
  </si>
  <si>
    <t>Запеканка картофельная с мясом птицы со сметанным соусом</t>
  </si>
  <si>
    <t>150/30</t>
  </si>
  <si>
    <t>Печенье</t>
  </si>
  <si>
    <t>Эч-почмак с говядиной</t>
  </si>
  <si>
    <t>4 день</t>
  </si>
  <si>
    <t>Каша ячневая молочная с маслом сливочным</t>
  </si>
  <si>
    <t>Бутерброд с маслом сливочным, повидлом</t>
  </si>
  <si>
    <t>30/5/10</t>
  </si>
  <si>
    <t>Салат из зеленого горошка к/с</t>
  </si>
  <si>
    <t>Суп картофельный с пшенной крупой на курином б-не, с мясом птицы</t>
  </si>
  <si>
    <t>птица, тушенная с соусе с овощами</t>
  </si>
  <si>
    <t>225</t>
  </si>
  <si>
    <t>Компот из изюма и яблок</t>
  </si>
  <si>
    <t>Омлет натуральный с сыром</t>
  </si>
  <si>
    <t>3 день</t>
  </si>
  <si>
    <t>Чай с сахаром и молоком</t>
  </si>
  <si>
    <t>Яблоко</t>
  </si>
  <si>
    <t>Салат из припущенной моркови с яблоками60</t>
  </si>
  <si>
    <t>Суп картофельный гороховый на мясном б-не с мясом</t>
  </si>
  <si>
    <t>плов из отварной говядины</t>
  </si>
  <si>
    <t>Компот из урюка</t>
  </si>
  <si>
    <t>Фрикадельки рыбный отварные</t>
  </si>
  <si>
    <t>80</t>
  </si>
  <si>
    <t>Картофель тушеный с овощами в соусе</t>
  </si>
  <si>
    <t>2 день</t>
  </si>
  <si>
    <t>Каша полбяная молочная с маслом сливочным</t>
  </si>
  <si>
    <t>Салат из картофеля с солеными огурцами</t>
  </si>
  <si>
    <t>Борщ со свежей капустой, картофелем на курином б-не, с куриными фрикадельками, со сметаной</t>
  </si>
  <si>
    <t>180/10/7</t>
  </si>
  <si>
    <t>Фрикадельки куриные в молочном соусе</t>
  </si>
  <si>
    <t>Макароны отварны с маслом сливочным</t>
  </si>
  <si>
    <t>Компот из свежих яблок</t>
  </si>
  <si>
    <t>Ряженка</t>
  </si>
  <si>
    <t>Булочка дорожная</t>
  </si>
  <si>
    <t>1 день</t>
  </si>
  <si>
    <t>Суп вермишелевый с картофелем с мясными фрикадельками</t>
  </si>
  <si>
    <t>180/15</t>
  </si>
  <si>
    <t>Котлеты рубленные из говядины</t>
  </si>
  <si>
    <t>Каша гречневая вязкая с маслом сливочным</t>
  </si>
  <si>
    <t>Вафли</t>
  </si>
  <si>
    <t xml:space="preserve">Котлеты рыбные </t>
  </si>
  <si>
    <t>Каша Дружба молочная с маслом сливочным</t>
  </si>
  <si>
    <t>Салат из белокачанной капусты</t>
  </si>
  <si>
    <t>Салат из моркови</t>
  </si>
  <si>
    <t>Салат из отварной свеклы с маслом растительным</t>
  </si>
  <si>
    <t>Расстегай с рыбой</t>
  </si>
  <si>
    <t>Помидоры свежие</t>
  </si>
  <si>
    <t>130/2</t>
  </si>
  <si>
    <t>Салат из отварной свеклы с маслом расстительным</t>
  </si>
  <si>
    <t>158,45 руб</t>
  </si>
  <si>
    <t>Салат из свеклы</t>
  </si>
  <si>
    <t>Борщ со свежей капустой, картофелем со сметаной</t>
  </si>
  <si>
    <t>Суп картофельный гороховый на б-не из индейки</t>
  </si>
  <si>
    <t>плов из отварной индейки</t>
  </si>
  <si>
    <t>Суп картофельный с пшенной крупой на курином б-не</t>
  </si>
  <si>
    <t>Венегрет овощной</t>
  </si>
  <si>
    <t>Котлеты рубленые из говядины</t>
  </si>
  <si>
    <t>Суп картофельный с клецками на б-не из индейки</t>
  </si>
  <si>
    <t>Гуляш из отварной индейки</t>
  </si>
  <si>
    <t>Щи со свежей капустой с картофелем, со сметаной</t>
  </si>
  <si>
    <t>Каша гречневая вязкая с мясом и овощами</t>
  </si>
  <si>
    <t>Борщ со свежей капустой, картофелем, со сметаной</t>
  </si>
  <si>
    <t>Бутербр с маслом слив, с сыром</t>
  </si>
  <si>
    <t>Икра морковная</t>
  </si>
  <si>
    <t>Голубцы ленивые со сметанно-томатным соусом</t>
  </si>
  <si>
    <t>30/10/5</t>
  </si>
  <si>
    <t>Тефтели куриные в сметанно-томатномсоусе</t>
  </si>
  <si>
    <t>Молоко кипяченное</t>
  </si>
  <si>
    <t>Картофель запеченнй</t>
  </si>
  <si>
    <t>Бутер с маслом слив,с повидлом</t>
  </si>
  <si>
    <t>Салат из зеленого горошка</t>
  </si>
  <si>
    <t>Компот из сухофруктов</t>
  </si>
  <si>
    <t>Суп молочный с вермишелью</t>
  </si>
  <si>
    <t>Суп из овощей с мясными фрикадельками,со сметаной</t>
  </si>
  <si>
    <t>Каша гречневая рассыпчатая с овощами,с маслом слив</t>
  </si>
  <si>
    <t>Мармелад</t>
  </si>
  <si>
    <t>Элеш с птицей</t>
  </si>
  <si>
    <t>Икра кабочковая</t>
  </si>
  <si>
    <t>Рассольник Лениноградский,со сметаной</t>
  </si>
  <si>
    <t>180/7</t>
  </si>
  <si>
    <t>Тефтели куриные запеченные в сметанно-томатном соусе</t>
  </si>
  <si>
    <t>Сырники творожные с молоком сгущенным</t>
  </si>
  <si>
    <t>Каша ячневая молочная с маслом слив</t>
  </si>
  <si>
    <t>Бутерброд с маслом слив и сыр</t>
  </si>
  <si>
    <t>Пюре из бобовых и картофеля с масл слив</t>
  </si>
  <si>
    <t>пряники</t>
  </si>
  <si>
    <t>35</t>
  </si>
  <si>
    <t>Рыба тушенная с овощами</t>
  </si>
  <si>
    <t>40/20</t>
  </si>
  <si>
    <t>Рис отварной рассыпчатый с маслом</t>
  </si>
  <si>
    <t>Какао с молоком</t>
  </si>
  <si>
    <t>Салат из пропущенный моркови с яблоками</t>
  </si>
  <si>
    <t>Каша перловая рассыпчатая с овощами и маслом слив</t>
  </si>
  <si>
    <t>130/30</t>
  </si>
  <si>
    <t>Ватрушка королевская</t>
  </si>
  <si>
    <t>Суп картофельный с рисовой крупой,с мясн фрикадельками,со смет</t>
  </si>
  <si>
    <t>180/10/5</t>
  </si>
  <si>
    <t xml:space="preserve"> </t>
  </si>
  <si>
    <t>Фрукты</t>
  </si>
  <si>
    <t>Картофель запеченный</t>
  </si>
  <si>
    <t xml:space="preserve">Суп картофельный с пшенной крупой </t>
  </si>
  <si>
    <t xml:space="preserve">Котлеты рубленые из говядины     </t>
  </si>
  <si>
    <t>Каша гречневая рассыпчатый с овощами,с маслом слив</t>
  </si>
  <si>
    <t>Компот из свеж яблок</t>
  </si>
  <si>
    <t>Каша пшенная мол с маслом сливочным</t>
  </si>
  <si>
    <t>180/30</t>
  </si>
  <si>
    <t>Чай с молоком,с сахаром</t>
  </si>
  <si>
    <t>Вермишель отворная</t>
  </si>
  <si>
    <t>Сырники творожные со сгущ молоком</t>
  </si>
  <si>
    <t>Огурцы порционно</t>
  </si>
  <si>
    <t>42.48</t>
  </si>
  <si>
    <t>170,64 руб</t>
  </si>
  <si>
    <t>170,64</t>
  </si>
  <si>
    <t>Бутерброд с маслом сливочным с сыром</t>
  </si>
  <si>
    <t>170,64руб</t>
  </si>
  <si>
    <t>Бутерброд с сыром, с маслом слив</t>
  </si>
  <si>
    <t>Яблоки</t>
  </si>
  <si>
    <t>Каша перловая рассып с овощами и маслом</t>
  </si>
  <si>
    <t>Напиток из яблок</t>
  </si>
  <si>
    <t>55.26</t>
  </si>
  <si>
    <t>Пряник</t>
  </si>
  <si>
    <t>Салат из припущенной  моркови с яблоками</t>
  </si>
  <si>
    <t>Пюре гороховое</t>
  </si>
  <si>
    <t>Рис отварной рассып-ый с масл слив</t>
  </si>
  <si>
    <t>Огурцы порционно соленые</t>
  </si>
  <si>
    <t>Бутерброд с  маслом сливочным</t>
  </si>
  <si>
    <t>Суп картофельный с рисовой крупой с мясными фрик,со сметаной</t>
  </si>
  <si>
    <t>Булочка Российская</t>
  </si>
  <si>
    <t>170,64 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</si>
</sst>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color theme="8" tint="-0.24997711111789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5" xfId="1" applyFont="1" applyFill="1" applyBorder="1" applyAlignment="1"/>
    <xf numFmtId="49" fontId="3" fillId="0" borderId="17" xfId="1" applyNumberFormat="1" applyFont="1" applyFill="1" applyBorder="1" applyAlignment="1">
      <alignment horizontal="center" vertical="center"/>
    </xf>
    <xf numFmtId="2" fontId="3" fillId="0" borderId="26" xfId="1" applyNumberFormat="1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left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2" fontId="3" fillId="0" borderId="29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left" wrapText="1"/>
    </xf>
    <xf numFmtId="49" fontId="3" fillId="0" borderId="12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49" fontId="3" fillId="0" borderId="17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8" Type="http://schemas.openxmlformats.org/officeDocument/2006/relationships/usernames" Target="revisions/userNames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revisions/_rels/revisionHeaders.xml.rels><?xml version="1.0" encoding="UTF-8" standalone="yes"?>
<Relationships xmlns="http://schemas.openxmlformats.org/package/2006/relationships"><Relationship Id="rId104" Type="http://schemas.openxmlformats.org/officeDocument/2006/relationships/revisionLog" Target="revisionLog4.xml"/><Relationship Id="rId103" Type="http://schemas.openxmlformats.org/officeDocument/2006/relationships/revisionLog" Target="revisionLog3.xml"/><Relationship Id="rId102" Type="http://schemas.openxmlformats.org/officeDocument/2006/relationships/revisionLog" Target="revisionLog2.xml"/><Relationship Id="rId101" Type="http://schemas.openxmlformats.org/officeDocument/2006/relationships/revisionLog" Target="revisionLog1.xml"/><Relationship Id="rId100" Type="http://schemas.openxmlformats.org/officeDocument/2006/relationships/revisionLog" Target="revisionLog19.xml"/><Relationship Id="rId105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F653CE6-1158-45DD-A51D-59661494DF9C}" diskRevisions="1" revisionId="5709" version="78" protected="1">
  <header guid="{4713D53D-ADB8-4BCE-B000-FC9A7E1A4388}" dateTime="2025-04-17T11:42:59" maxSheetId="74" userName="Пользователь" r:id="rId100" minRId="5459" maxRId="5484">
    <sheetIdMap count="73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0"/>
      <sheetId val="71"/>
      <sheetId val="65"/>
      <sheetId val="56"/>
      <sheetId val="57"/>
      <sheetId val="72"/>
      <sheetId val="49"/>
      <sheetId val="50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51"/>
      <sheetId val="61"/>
      <sheetId val="73"/>
      <sheetId val="62"/>
      <sheetId val="63"/>
      <sheetId val="64"/>
      <sheetId val="46"/>
      <sheetId val="23"/>
      <sheetId val="24"/>
    </sheetIdMap>
  </header>
  <header guid="{F2716343-A96C-4726-8293-3B097607F35A}" dateTime="2025-04-18T09:31:06" maxSheetId="74" userName="Пользователь" r:id="rId101" minRId="5485" maxRId="5486">
    <sheetIdMap count="73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0"/>
      <sheetId val="71"/>
      <sheetId val="65"/>
      <sheetId val="56"/>
      <sheetId val="57"/>
      <sheetId val="72"/>
      <sheetId val="49"/>
      <sheetId val="50"/>
      <sheetId val="51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61"/>
      <sheetId val="73"/>
      <sheetId val="62"/>
      <sheetId val="63"/>
      <sheetId val="64"/>
      <sheetId val="46"/>
      <sheetId val="23"/>
      <sheetId val="24"/>
    </sheetIdMap>
  </header>
  <header guid="{60503BF4-4257-467F-A86D-08DA4186AF72}" dateTime="2025-04-18T09:45:45" maxSheetId="74" userName="Пользователь" r:id="rId102" minRId="5487" maxRId="5523">
    <sheetIdMap count="73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0"/>
      <sheetId val="71"/>
      <sheetId val="65"/>
      <sheetId val="56"/>
      <sheetId val="57"/>
      <sheetId val="72"/>
      <sheetId val="49"/>
      <sheetId val="50"/>
      <sheetId val="51"/>
      <sheetId val="61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3"/>
      <sheetId val="62"/>
      <sheetId val="63"/>
      <sheetId val="64"/>
      <sheetId val="46"/>
      <sheetId val="23"/>
      <sheetId val="24"/>
    </sheetIdMap>
  </header>
  <header guid="{5A5A6F02-2F60-47B2-8583-A70DAA9A0D45}" dateTime="2025-04-18T09:54:29" maxSheetId="74" userName="Пользователь" r:id="rId103" minRId="5524" maxRId="5556">
    <sheetIdMap count="73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0"/>
      <sheetId val="71"/>
      <sheetId val="65"/>
      <sheetId val="56"/>
      <sheetId val="57"/>
      <sheetId val="72"/>
      <sheetId val="49"/>
      <sheetId val="50"/>
      <sheetId val="51"/>
      <sheetId val="61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3"/>
      <sheetId val="62"/>
      <sheetId val="63"/>
      <sheetId val="64"/>
      <sheetId val="46"/>
      <sheetId val="23"/>
      <sheetId val="24"/>
    </sheetIdMap>
  </header>
  <header guid="{97DFC5EB-A54A-4C7E-B35A-90392FD2001E}" dateTime="2025-04-18T09:59:24" maxSheetId="74" userName="Пользователь" r:id="rId104" minRId="5557" maxRId="5565">
    <sheetIdMap count="73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0"/>
      <sheetId val="71"/>
      <sheetId val="65"/>
      <sheetId val="56"/>
      <sheetId val="57"/>
      <sheetId val="72"/>
      <sheetId val="49"/>
      <sheetId val="50"/>
      <sheetId val="51"/>
      <sheetId val="61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3"/>
      <sheetId val="62"/>
      <sheetId val="63"/>
      <sheetId val="64"/>
      <sheetId val="46"/>
      <sheetId val="23"/>
      <sheetId val="24"/>
    </sheetIdMap>
  </header>
  <header guid="{7F653CE6-1158-45DD-A51D-59661494DF9C}" dateTime="2025-04-18T10:09:10" maxSheetId="76" userName="Пользователь" r:id="rId105" minRId="5566" maxRId="5709">
    <sheetIdMap count="75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0"/>
      <sheetId val="71"/>
      <sheetId val="65"/>
      <sheetId val="56"/>
      <sheetId val="57"/>
      <sheetId val="72"/>
      <sheetId val="49"/>
      <sheetId val="50"/>
      <sheetId val="51"/>
      <sheetId val="61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3"/>
      <sheetId val="74"/>
      <sheetId val="75"/>
      <sheetId val="62"/>
      <sheetId val="63"/>
      <sheetId val="64"/>
      <sheetId val="46"/>
      <sheetId val="23"/>
      <sheetId val="24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85" sId="51">
    <oc r="D28" t="inlineStr">
      <is>
        <t>158,45 руб</t>
      </is>
    </oc>
    <nc r="D28" t="inlineStr">
      <is>
        <t>170,64 руб</t>
      </is>
    </nc>
  </rcc>
  <rsnm rId="5486" sheetId="51" oldName="[меню март 2025.xlsx]28 марта" newName="[меню март 2025.xlsx]11 апреля"/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5459" sheetId="73" name="[меню март 2025.xlsx]Лист26" sheetPosition="45"/>
  <rcc rId="5460" sId="49">
    <oc r="C17" t="inlineStr">
      <is>
        <t xml:space="preserve">Салат из квашенной капусты </t>
      </is>
    </oc>
    <nc r="C17" t="inlineStr">
      <is>
        <t>Огурцы порционно</t>
      </is>
    </nc>
  </rcc>
  <rcc rId="5461" sId="49">
    <oc r="E17" t="inlineStr">
      <is>
        <t>42.85</t>
      </is>
    </oc>
    <nc r="E17" t="inlineStr">
      <is>
        <t>42.48</t>
      </is>
    </nc>
  </rcc>
  <rrc rId="5462" sId="50" ref="A23:XFD23" action="insertRow"/>
  <rrc rId="5463" sId="50" ref="A23:XFD23" action="deleteRow">
    <rfmt sheetId="50" xfDxf="1" sqref="A23:XFD23" start="0" length="0"/>
    <rfmt sheetId="50" sqref="B23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50" sqref="C23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</border>
        <protection locked="0"/>
      </dxf>
    </rfmt>
    <rfmt sheetId="50" sqref="D23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50" sqref="E23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</border>
        <protection locked="0"/>
      </dxf>
    </rfmt>
  </rrc>
  <rrc rId="5464" sId="50" ref="A24:XFD24" action="insertRow"/>
  <rcc rId="5465" sId="50">
    <nc r="C24" t="inlineStr">
      <is>
        <t>Булочка с сахаром</t>
      </is>
    </nc>
  </rcc>
  <rcc rId="5466" sId="50">
    <nc r="D24" t="inlineStr">
      <is>
        <t>35</t>
      </is>
    </nc>
  </rcc>
  <rcc rId="5467" sId="50" numFmtId="4">
    <nc r="E24">
      <v>96.57</v>
    </nc>
  </rcc>
  <rcc rId="5468" sId="50">
    <oc r="E28">
      <f>E27+E26+E25+E23+E22+E21+E20+E19+E18+E17+E16+E15+E14+E13</f>
    </oc>
    <nc r="E28">
      <f>E27+E26+E25+E24+E23+E22+E21+E20+E19+E18+E17+E16+E15+E14+E13</f>
    </nc>
  </rcc>
  <rcc rId="5469" sId="50">
    <oc r="D28" t="inlineStr">
      <is>
        <t>158,45 руб</t>
      </is>
    </oc>
    <nc r="D28" t="inlineStr">
      <is>
        <t>170,64 руб</t>
      </is>
    </nc>
  </rcc>
  <rcc rId="5470" sId="49">
    <oc r="D29" t="inlineStr">
      <is>
        <t>158,45 руб</t>
      </is>
    </oc>
    <nc r="D29" t="inlineStr">
      <is>
        <t>170,64 руб</t>
      </is>
    </nc>
  </rcc>
  <rcc rId="5471" sId="49">
    <oc r="E29">
      <f>SUM(E18:E28)</f>
    </oc>
    <nc r="E29">
      <v>1770.11</v>
    </nc>
  </rcc>
  <rcc rId="5472" sId="72">
    <oc r="D27" t="inlineStr">
      <is>
        <t>158,45 руб</t>
      </is>
    </oc>
    <nc r="D27" t="inlineStr">
      <is>
        <t>170,64</t>
      </is>
    </nc>
  </rcc>
  <rcc rId="5473" sId="57">
    <oc r="D29" t="inlineStr">
      <is>
        <t>158,45 руб</t>
      </is>
    </oc>
    <nc r="D29" t="inlineStr">
      <is>
        <t>170,64 руб</t>
      </is>
    </nc>
  </rcc>
  <rcc rId="5474" sId="56">
    <oc r="D28" t="inlineStr">
      <is>
        <t>158,45 руб</t>
      </is>
    </oc>
    <nc r="D28" t="inlineStr">
      <is>
        <t>170,64 руб</t>
      </is>
    </nc>
  </rcc>
  <rcc rId="5475" sId="56" numFmtId="4">
    <oc r="E13">
      <v>251.91</v>
    </oc>
    <nc r="E13">
      <v>233.1</v>
    </nc>
  </rcc>
  <rcc rId="5476" sId="56">
    <oc r="C15" t="inlineStr">
      <is>
        <t>Бутерброд с маслом сливочным</t>
      </is>
    </oc>
    <nc r="C15" t="inlineStr">
      <is>
        <t>Бутерброд с маслом сливочным с сыром</t>
      </is>
    </nc>
  </rcc>
  <rcc rId="5477" sId="56">
    <oc r="D15" t="inlineStr">
      <is>
        <t>30/5</t>
      </is>
    </oc>
    <nc r="D15" t="inlineStr">
      <is>
        <t>30/10/5</t>
      </is>
    </nc>
  </rcc>
  <rcc rId="5478" sId="56" numFmtId="4">
    <oc r="E15">
      <v>111.6</v>
    </oc>
    <nc r="E15">
      <v>146.1</v>
    </nc>
  </rcc>
  <rcc rId="5479" sId="56" numFmtId="4">
    <oc r="E16">
      <v>96.4</v>
    </oc>
    <nc r="E16">
      <v>76</v>
    </nc>
  </rcc>
  <rcc rId="5480" sId="56" numFmtId="4">
    <oc r="E17">
      <v>15.4</v>
    </oc>
    <nc r="E17">
      <v>56.34</v>
    </nc>
  </rcc>
  <rcc rId="5481" sId="65">
    <oc r="D27" t="inlineStr">
      <is>
        <t>158,45 руб</t>
      </is>
    </oc>
    <nc r="D27" t="inlineStr">
      <is>
        <t>170,64 руб</t>
      </is>
    </nc>
  </rcc>
  <rcc rId="5482" sId="71">
    <oc r="D26" t="inlineStr">
      <is>
        <t>158,45 руб</t>
      </is>
    </oc>
    <nc r="D26" t="inlineStr">
      <is>
        <t>170,64 руб</t>
      </is>
    </nc>
  </rcc>
  <rcc rId="5483" sId="71">
    <oc r="D22" t="inlineStr">
      <is>
        <t>50</t>
      </is>
    </oc>
    <nc r="D22" t="inlineStr">
      <is>
        <t>35</t>
      </is>
    </nc>
  </rcc>
  <rcc rId="5484" sId="70">
    <oc r="D29" t="inlineStr">
      <is>
        <t>158,45 руб</t>
      </is>
    </oc>
    <nc r="D29" t="inlineStr">
      <is>
        <t>170,64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87" sId="61">
    <oc r="D28" t="inlineStr">
      <is>
        <t>158,45 руб</t>
      </is>
    </oc>
    <nc r="D28" t="inlineStr">
      <is>
        <t>170,64 руб</t>
      </is>
    </nc>
  </rcc>
  <rcc rId="5488" sId="52">
    <oc r="C13" t="inlineStr">
      <is>
        <t>Каша пшенная молочная с маслом сливочным</t>
      </is>
    </oc>
    <nc r="C13" t="inlineStr">
      <is>
        <t>Каша ячневая молочная с маслом слив</t>
      </is>
    </nc>
  </rcc>
  <rcc rId="5489" sId="52">
    <oc r="C7" t="inlineStr">
      <is>
        <t>6 день</t>
      </is>
    </oc>
    <nc r="C7" t="inlineStr">
      <is>
        <t>7 день</t>
      </is>
    </nc>
  </rcc>
  <rcc rId="5490" sId="52" numFmtId="4">
    <oc r="E13">
      <v>208.76</v>
    </oc>
    <nc r="E13">
      <v>223.41</v>
    </nc>
  </rcc>
  <rcc rId="5491" sId="52">
    <oc r="C14" t="inlineStr">
      <is>
        <t>Чай с молоком и сахаром</t>
      </is>
    </oc>
    <nc r="C14" t="inlineStr">
      <is>
        <t>Кофейный напиток с молоком</t>
      </is>
    </nc>
  </rcc>
  <rcc rId="5492" sId="52">
    <oc r="E14">
      <v>75.760000000000005</v>
    </oc>
    <nc r="E14">
      <v>42.67</v>
    </nc>
  </rcc>
  <rcc rId="5493" sId="52">
    <oc r="C15" t="inlineStr">
      <is>
        <t>Бутерброд с маслом сливочным</t>
      </is>
    </oc>
    <nc r="C15" t="inlineStr">
      <is>
        <t>Бутерброд с сыром, с маслом слив</t>
      </is>
    </nc>
  </rcc>
  <rcc rId="5494" sId="52">
    <oc r="D15" t="inlineStr">
      <is>
        <t>30/5</t>
      </is>
    </oc>
    <nc r="D15" t="inlineStr">
      <is>
        <t>30/10/5</t>
      </is>
    </nc>
  </rcc>
  <rcc rId="5495" sId="52" numFmtId="4">
    <oc r="E15">
      <v>111.6</v>
    </oc>
    <nc r="E15">
      <v>146.1</v>
    </nc>
  </rcc>
  <rcc rId="5496" sId="52">
    <oc r="C16" t="inlineStr">
      <is>
        <t>Сок</t>
      </is>
    </oc>
    <nc r="C16" t="inlineStr">
      <is>
        <t>Яблоки</t>
      </is>
    </nc>
  </rcc>
  <rcc rId="5497" sId="52">
    <oc r="D16" t="inlineStr">
      <is>
        <t>180</t>
      </is>
    </oc>
    <nc r="D16" t="inlineStr">
      <is>
        <t>100</t>
      </is>
    </nc>
  </rcc>
  <rcc rId="5498" sId="52">
    <oc r="C17" t="inlineStr">
      <is>
        <t>Салат из моркови и капусты</t>
      </is>
    </oc>
    <nc r="C17" t="inlineStr">
      <is>
        <t>Салат из отварной свеклы с маслом растительным</t>
      </is>
    </nc>
  </rcc>
  <rcc rId="5499" sId="52" numFmtId="4">
    <oc r="E17">
      <v>24.24</v>
    </oc>
    <nc r="E17">
      <v>56.34</v>
    </nc>
  </rcc>
  <rcc rId="5500" sId="52">
    <oc r="C18" t="inlineStr">
      <is>
        <t>Суп из овощей, со сметаной</t>
      </is>
    </oc>
    <nc r="C18" t="inlineStr">
      <is>
        <t>Суп картофельный с клецками на б-не из индейки</t>
      </is>
    </nc>
  </rcc>
  <rcc rId="5501" sId="52">
    <oc r="C19" t="inlineStr">
      <is>
        <t>Ежики куриные в сметанно-томатномном соусе</t>
      </is>
    </oc>
    <nc r="C19" t="inlineStr">
      <is>
        <t>Гуляш из отварной индейки</t>
      </is>
    </nc>
  </rcc>
  <rcc rId="5502" sId="52">
    <oc r="D18" t="inlineStr">
      <is>
        <t>180/11/7</t>
      </is>
    </oc>
    <nc r="D18" t="inlineStr">
      <is>
        <t>180</t>
      </is>
    </nc>
  </rcc>
  <rcc rId="5503" sId="52" numFmtId="4">
    <oc r="E18">
      <v>101.49</v>
    </oc>
    <nc r="E18">
      <v>120.08</v>
    </nc>
  </rcc>
  <rcc rId="5504" sId="52">
    <oc r="D19" t="inlineStr">
      <is>
        <t>50/25</t>
      </is>
    </oc>
    <nc r="D19" t="inlineStr">
      <is>
        <t>40/40</t>
      </is>
    </nc>
  </rcc>
  <rcc rId="5505" sId="52" numFmtId="4">
    <oc r="E19">
      <v>123.03</v>
    </oc>
    <nc r="E19">
      <v>136.31</v>
    </nc>
  </rcc>
  <rcc rId="5506" sId="52">
    <oc r="C20" t="inlineStr">
      <is>
        <t>вермишель отварной</t>
      </is>
    </oc>
    <nc r="C20" t="inlineStr">
      <is>
        <t>Каша перловая рассып с овощами и маслом</t>
      </is>
    </nc>
  </rcc>
  <rcc rId="5507" sId="52" numFmtId="4">
    <oc r="E20">
      <v>135.46</v>
    </oc>
    <nc r="E20">
      <v>137.68</v>
    </nc>
  </rcc>
  <rcc rId="5508" sId="52">
    <oc r="C21" t="inlineStr">
      <is>
        <t>Напиток из сухофруктов</t>
      </is>
    </oc>
    <nc r="C21" t="inlineStr">
      <is>
        <t>Напиток из яблок</t>
      </is>
    </nc>
  </rcc>
  <rcc rId="5509" sId="52" numFmtId="4">
    <oc r="E21">
      <v>87.5</v>
    </oc>
    <nc r="E21" t="inlineStr">
      <is>
        <t>55.26</t>
      </is>
    </nc>
  </rcc>
  <rcc rId="5510" sId="52" numFmtId="4">
    <oc r="E24">
      <v>91.86</v>
    </oc>
    <nc r="E24">
      <v>90</v>
    </nc>
  </rcc>
  <rcc rId="5511" sId="52">
    <oc r="C25" t="inlineStr">
      <is>
        <t>Булочка с сахаром</t>
      </is>
    </oc>
    <nc r="C25" t="inlineStr">
      <is>
        <t>Пряник</t>
      </is>
    </nc>
  </rcc>
  <rcc rId="5512" sId="52">
    <oc r="D25" t="inlineStr">
      <is>
        <t>50</t>
      </is>
    </oc>
    <nc r="D25" t="inlineStr">
      <is>
        <t>30</t>
      </is>
    </nc>
  </rcc>
  <rcc rId="5513" sId="52" numFmtId="4">
    <oc r="E25">
      <v>170.67</v>
    </oc>
    <nc r="E25">
      <v>128.1</v>
    </nc>
  </rcc>
  <rcc rId="5514" sId="52">
    <oc r="C26" t="inlineStr">
      <is>
        <t>Запеканка творожная с повидлом</t>
      </is>
    </oc>
    <nc r="C26" t="inlineStr">
      <is>
        <t>Омлет натуральный</t>
      </is>
    </nc>
  </rcc>
  <rcc rId="5515" sId="52">
    <oc r="D26" t="inlineStr">
      <is>
        <t>120/30</t>
      </is>
    </oc>
    <nc r="D26" t="inlineStr">
      <is>
        <t>150</t>
      </is>
    </nc>
  </rcc>
  <rcc rId="5516" sId="52" numFmtId="4">
    <oc r="E26">
      <v>418.5</v>
    </oc>
    <nc r="E26">
      <v>335.23</v>
    </nc>
  </rcc>
  <rcc rId="5517" sId="52">
    <oc r="C27" t="inlineStr">
      <is>
        <t>Напиок из шиповника</t>
      </is>
    </oc>
    <nc r="C27" t="inlineStr">
      <is>
        <t>Чай с сахаром и лимоном</t>
      </is>
    </nc>
  </rcc>
  <rcc rId="5518" sId="52">
    <oc r="D27" t="inlineStr">
      <is>
        <t>180/5</t>
      </is>
    </oc>
    <nc r="D27" t="inlineStr">
      <is>
        <t>180/6/7</t>
      </is>
    </nc>
  </rcc>
  <rcc rId="5519" sId="52" numFmtId="4">
    <oc r="E27">
      <v>24.1</v>
    </oc>
    <nc r="E27">
      <v>26.48</v>
    </nc>
  </rcc>
  <rcc rId="5520" sId="52">
    <oc r="D28" t="inlineStr">
      <is>
        <t>158,45 руб</t>
      </is>
    </oc>
    <nc r="D28" t="inlineStr">
      <is>
        <t>170,64 руб</t>
      </is>
    </nc>
  </rcc>
  <rcc rId="5521" sId="52" numFmtId="4">
    <oc r="E28">
      <f>E27+E26+E25+E24+E23+E22+E20+E19+E18+E17+E16+E15+E14+E13</f>
    </oc>
    <nc r="E28">
      <v>1647.01</v>
    </nc>
  </rcc>
  <rsnm rId="5522" sheetId="61" oldName="[меню март 2025.xlsx]31 марта" newName="[меню март 2025.xlsx]14 апреля"/>
  <rsnm rId="5523" sheetId="52" oldName="[меню март 2025.xlsx]3 марта" newName="[меню март 2025.xlsx]15 апреля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24" sId="54">
    <oc r="C17" t="inlineStr">
      <is>
        <t>Салат из моркови с яблоками</t>
      </is>
    </oc>
    <nc r="C17" t="inlineStr">
      <is>
        <t>Салат из припущенной  моркови с яблоками</t>
      </is>
    </nc>
  </rcc>
  <rcc rId="5525" sId="54" numFmtId="4">
    <oc r="E17">
      <v>13.5</v>
    </oc>
    <nc r="E17">
      <v>24.24</v>
    </nc>
  </rcc>
  <rcc rId="5526" sId="54" numFmtId="4">
    <oc r="E16">
      <v>96.4</v>
    </oc>
    <nc r="E16">
      <v>76</v>
    </nc>
  </rcc>
  <rcc rId="5527" sId="54" numFmtId="4">
    <oc r="E18">
      <v>104.59</v>
    </oc>
    <nc r="E18">
      <v>75.959999999999994</v>
    </nc>
  </rcc>
  <rcc rId="5528" sId="54">
    <oc r="C20" t="inlineStr">
      <is>
        <t>Рис отварной рассыпчатый с маслом сливочным</t>
      </is>
    </oc>
    <nc r="C20" t="inlineStr">
      <is>
        <t>Пюре гороховое</t>
      </is>
    </nc>
  </rcc>
  <rcc rId="5529" sId="54">
    <oc r="D20" t="inlineStr">
      <is>
        <t>130/20</t>
      </is>
    </oc>
    <nc r="D20" t="inlineStr">
      <is>
        <t>130</t>
      </is>
    </nc>
  </rcc>
  <rcc rId="5530" sId="54" numFmtId="4">
    <oc r="E20">
      <v>192.01</v>
    </oc>
    <nc r="E20">
      <v>196.94</v>
    </nc>
  </rcc>
  <rcc rId="5531" sId="54">
    <oc r="C25" t="inlineStr">
      <is>
        <t>Кондитерские изделия (печенье)</t>
      </is>
    </oc>
    <nc r="C25" t="inlineStr">
      <is>
        <t>Булочка с сахаром</t>
      </is>
    </nc>
  </rcc>
  <rcc rId="5532" sId="54">
    <oc r="D25" t="inlineStr">
      <is>
        <t>20</t>
      </is>
    </oc>
    <nc r="D25" t="inlineStr">
      <is>
        <t>35</t>
      </is>
    </nc>
  </rcc>
  <rcc rId="5533" sId="54" numFmtId="4">
    <oc r="E25">
      <v>90.2</v>
    </oc>
    <nc r="E25">
      <v>95.67</v>
    </nc>
  </rcc>
  <rcc rId="5534" sId="54">
    <oc r="C26" t="inlineStr">
      <is>
        <t>Омлет натуральный</t>
      </is>
    </oc>
    <nc r="C26" t="inlineStr">
      <is>
        <t>Рыба тушенная с овощами</t>
      </is>
    </nc>
  </rcc>
  <rcc rId="5535" sId="54">
    <oc r="D26" t="inlineStr">
      <is>
        <t>150</t>
      </is>
    </oc>
    <nc r="D26" t="inlineStr">
      <is>
        <t>50/25</t>
      </is>
    </nc>
  </rcc>
  <rcc rId="5536" sId="54" numFmtId="4">
    <oc r="E26">
      <v>335.23</v>
    </oc>
    <nc r="E26">
      <v>245.23</v>
    </nc>
  </rcc>
  <rrc rId="5537" sId="54" ref="A27:XFD27" action="insertRow"/>
  <rcc rId="5538" sId="54">
    <nc r="C27" t="inlineStr">
      <is>
        <t>Рис отварной рассып-ый с масл слив</t>
      </is>
    </nc>
  </rcc>
  <rcc rId="5539" sId="54">
    <nc r="D27" t="inlineStr">
      <is>
        <t>130/2</t>
      </is>
    </nc>
  </rcc>
  <rcc rId="5540" sId="54" numFmtId="4">
    <nc r="E27">
      <v>192.01</v>
    </nc>
  </rcc>
  <rcc rId="5541" sId="54">
    <oc r="E30">
      <f>E28+E26+E25+E24+E23+E22+E20+E19+E18+E17+E16+E15+E14+E13</f>
    </oc>
    <nc r="E30">
      <f>E29+E28+E26+E25+E24+E23+E22+E20+E19+E18+E17+E16+E15+E14+E13</f>
    </nc>
  </rcc>
  <rcc rId="5542" sId="54">
    <oc r="D30" t="inlineStr">
      <is>
        <t>158,45 руб</t>
      </is>
    </oc>
    <nc r="D30" t="inlineStr">
      <is>
        <t>170,64 руб</t>
      </is>
    </nc>
  </rcc>
  <rcc rId="5543" sId="55">
    <oc r="C17" t="inlineStr">
      <is>
        <t>Салат из свежей капусты</t>
      </is>
    </oc>
    <nc r="C17" t="inlineStr">
      <is>
        <t>Огурцы порционно соленые</t>
      </is>
    </nc>
  </rcc>
  <rcc rId="5544" sId="55">
    <oc r="D17" t="inlineStr">
      <is>
        <t>60</t>
      </is>
    </oc>
    <nc r="D17" t="inlineStr">
      <is>
        <t>50</t>
      </is>
    </nc>
  </rcc>
  <rcc rId="5545" sId="55" numFmtId="4">
    <oc r="E17">
      <v>53.88</v>
    </oc>
    <nc r="E17">
      <v>42.85</v>
    </nc>
  </rcc>
  <rrc rId="5546" sId="55" ref="A24:XFD24" action="deleteRow">
    <undo index="3" exp="ref" v="1" dr="E24" r="E28" sId="55"/>
    <rfmt sheetId="55" xfDxf="1" sqref="A24:XFD24" start="0" length="0"/>
    <rfmt sheetId="55" sqref="B2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55" dxf="1">
      <nc r="C24" t="inlineStr">
        <is>
          <t>Кондитерские изделия (печенье)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5" dxf="1">
      <nc r="D24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5" dxf="1" numFmtId="4">
      <nc r="E24">
        <v>90.2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5547" sId="55">
    <oc r="C24" t="inlineStr">
      <is>
        <t>Ватрушка с творогом</t>
      </is>
    </oc>
    <nc r="C24" t="inlineStr">
      <is>
        <t>Ватрушка королевская</t>
      </is>
    </nc>
  </rcc>
  <rcc rId="5548" sId="55">
    <oc r="D24" t="inlineStr">
      <is>
        <t>90</t>
      </is>
    </oc>
    <nc r="D24" t="inlineStr">
      <is>
        <t>150</t>
      </is>
    </nc>
  </rcc>
  <rcc rId="5549" sId="55" numFmtId="4">
    <oc r="E24">
      <v>404.05</v>
    </oc>
    <nc r="E24">
      <v>404</v>
    </nc>
  </rcc>
  <rcc rId="5550" sId="55">
    <oc r="E27">
      <f>E25+E24+#REF!+E23+E22+E21+E20+E19+E18+E17+E16+E15+E14+E13</f>
    </oc>
    <nc r="E27">
      <f>E25+E24+E23+E22+E21+E20+E19+E18+E17+E16+E15+E14+E13</f>
    </nc>
  </rcc>
  <rcc rId="5551" sId="55">
    <oc r="C15" t="inlineStr">
      <is>
        <t>Бутерброд с сыром,  маслом сливочным</t>
      </is>
    </oc>
    <nc r="C15" t="inlineStr">
      <is>
        <t>Бутерброд с  маслом сливочным</t>
      </is>
    </nc>
  </rcc>
  <rcc rId="5552" sId="55">
    <oc r="D15" t="inlineStr">
      <is>
        <t>30/5/5</t>
      </is>
    </oc>
    <nc r="D15" t="inlineStr">
      <is>
        <t>30/5</t>
      </is>
    </nc>
  </rcc>
  <rcc rId="5553" sId="55" numFmtId="4">
    <oc r="E15">
      <v>128.77000000000001</v>
    </oc>
    <nc r="E15">
      <v>111.6</v>
    </nc>
  </rcc>
  <rcc rId="5554" sId="55">
    <oc r="D27" t="inlineStr">
      <is>
        <t>158,45 руб</t>
      </is>
    </oc>
    <nc r="D27" t="inlineStr">
      <is>
        <t>170,64 руб</t>
      </is>
    </nc>
  </rcc>
  <rcv guid="{7D113E4B-2489-4A93-A066-E9128A217E1E}" action="delete"/>
  <rcv guid="{7D113E4B-2489-4A93-A066-E9128A217E1E}" action="add"/>
  <rsnm rId="5555" sheetId="54" oldName="[меню март 2025.xlsx]5 марта" newName="[меню март 2025.xlsx]16 апреля"/>
  <rsnm rId="5556" sheetId="55" oldName="[меню март 2025.xlsx]6 марта" newName="[меню март 2025.xlsx]17 апреля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57" sId="66">
    <oc r="C18" t="inlineStr">
      <is>
        <t>Рассольник ленинградский на мясном б-не, со сметаной</t>
      </is>
    </oc>
    <nc r="C18" t="inlineStr">
      <is>
        <t>Суп картофельный с рисовой крупой с мясными фрик,со сметаной</t>
      </is>
    </nc>
  </rcc>
  <rcc rId="5558" sId="66">
    <oc r="D18" t="inlineStr">
      <is>
        <t>180/11/7</t>
      </is>
    </oc>
    <nc r="D18" t="inlineStr">
      <is>
        <t>180/10/5</t>
      </is>
    </nc>
  </rcc>
  <rcc rId="5559" sId="66" numFmtId="4">
    <oc r="E18">
      <v>117.51</v>
    </oc>
    <nc r="E18">
      <v>79.599999999999994</v>
    </nc>
  </rcc>
  <rcc rId="5560" sId="66">
    <oc r="C25" t="inlineStr">
      <is>
        <t>Кондитерские изделия (печенье)</t>
      </is>
    </oc>
    <nc r="C25" t="inlineStr">
      <is>
        <t>Булочка Российская</t>
      </is>
    </nc>
  </rcc>
  <rcc rId="5561" sId="66">
    <oc r="D25" t="inlineStr">
      <is>
        <t>20</t>
      </is>
    </oc>
    <nc r="D25" t="inlineStr">
      <is>
        <t>35</t>
      </is>
    </nc>
  </rcc>
  <rcc rId="5562" sId="66" numFmtId="4">
    <oc r="E25">
      <v>90.2</v>
    </oc>
    <nc r="E25">
      <v>88.5</v>
    </nc>
  </rcc>
  <rcc rId="5563" sId="66">
    <oc r="D29" t="inlineStr">
      <is>
        <t>158,45 руб</t>
      </is>
    </oc>
    <nc r="D29" t="inlineStr">
      <is>
        <t>170,64  руб</t>
      </is>
    </nc>
  </rcc>
  <rcc rId="5564" sId="67">
    <oc r="D29" t="inlineStr">
      <is>
        <t>158,45 руб</t>
      </is>
    </oc>
    <nc r="D29" t="inlineStr">
      <is>
        <t>170,64 руб</t>
      </is>
    </nc>
  </rcc>
  <rcc rId="5565" sId="58">
    <oc r="D28" t="inlineStr">
      <is>
        <t>158,45 руб</t>
      </is>
    </oc>
    <nc r="D28" t="inlineStr">
      <is>
        <t>170,64 руб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66" sId="59">
    <oc r="C17" t="inlineStr">
      <is>
        <t xml:space="preserve">Салат из квашеной капусты </t>
      </is>
    </oc>
    <nc r="C17" t="inlineStr">
      <is>
        <t>Огурцы порционно</t>
      </is>
    </nc>
  </rcc>
  <rcc rId="5567" sId="59">
    <oc r="D29" t="inlineStr">
      <is>
        <t>158,45 руб</t>
      </is>
    </oc>
    <nc r="D29" t="inlineStr">
      <is>
        <t>170,64 руб</t>
      </is>
    </nc>
  </rcc>
  <rcc rId="5568" sId="60">
    <oc r="D27" t="inlineStr">
      <is>
        <t>158,45 руб</t>
      </is>
    </oc>
    <nc r="D27" t="inlineStr">
      <is>
        <t>170,64руб</t>
      </is>
    </nc>
  </rcc>
  <rcc rId="5569" sId="47">
    <oc r="D28" t="inlineStr">
      <is>
        <t>158,45 руб</t>
      </is>
    </oc>
    <nc r="D28" t="inlineStr">
      <is>
        <t>170,64 руб</t>
      </is>
    </nc>
  </rcc>
  <rcc rId="5570" sId="69">
    <oc r="D27" t="inlineStr">
      <is>
        <t>158,45 руб</t>
      </is>
    </oc>
    <nc r="D27" t="inlineStr">
      <is>
        <t>170,64 руб</t>
      </is>
    </nc>
  </rcc>
  <rcc rId="5571" sId="73">
    <nc r="B1" t="inlineStr">
      <is>
        <t>Согласно контракту</t>
      </is>
    </nc>
  </rcc>
  <rcc rId="5572" sId="73">
    <nc r="B2" t="inlineStr">
      <is>
        <t>№2024.617</t>
      </is>
    </nc>
  </rcc>
  <rcc rId="5573" sId="73">
    <nc r="B3" t="inlineStr">
      <is>
        <t>от 23.12.2023 г.</t>
      </is>
    </nc>
  </rcc>
  <rcc rId="5574" sId="73">
    <nc r="C5" t="inlineStr">
      <is>
        <t>7 день</t>
      </is>
    </nc>
  </rcc>
  <rcc rId="5575" sId="73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5576" sId="73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3" sqref="D8" start="0" length="0">
    <dxf>
      <font>
        <b/>
        <sz val="11"/>
        <color theme="1"/>
        <name val="Calibri"/>
        <scheme val="minor"/>
      </font>
    </dxf>
  </rfmt>
  <rfmt sheetId="73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5577" sId="73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5578" sId="73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5579" sId="73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580" sId="73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3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73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5581" sId="73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5582" sId="73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5583" sId="73" odxf="1" dxf="1">
    <nc r="B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5584" sId="73" odxf="1" s="1" dxf="1">
    <nc r="C12" t="inlineStr">
      <is>
        <t>Каша ячневая молочная с маслом слив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585" sId="73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586" sId="73" odxf="1" s="1" dxf="1" numFmtId="4">
    <nc r="E12">
      <v>223.41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3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587" sId="73" odxf="1" s="1" dxf="1">
    <nc r="C13" t="inlineStr">
      <is>
        <t xml:space="preserve">Кофейный напиток с молоком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588" sId="73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589" sId="73" odxf="1" s="1" dxf="1">
    <nc r="E13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3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590" sId="73" odxf="1" s="1" dxf="1">
    <nc r="C14" t="inlineStr">
      <is>
        <t>Бутерброд с маслом слив и сыр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591" sId="73" odxf="1" s="1" dxf="1">
    <nc r="D14" t="inlineStr">
      <is>
        <t>30/10/5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592" sId="73" odxf="1" s="1" dxf="1" numFmtId="4">
    <nc r="E14">
      <v>146.1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5593" sId="73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5594" sId="73" odxf="1" dxf="1">
    <nc r="C15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595" sId="73" odxf="1" dxf="1">
    <nc r="D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596" sId="73" odxf="1" dxf="1" numFmtId="4">
    <nc r="E15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597" sId="73" odxf="1" dxf="1">
    <nc r="B16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5598" sId="73" odxf="1" dxf="1">
    <nc r="C16" t="inlineStr">
      <is>
        <t>Салат из отварной свеклы с маслом растительным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5599" sId="73" odxf="1" dxf="1">
    <nc r="D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5600" sId="73" odxf="1" dxf="1" numFmtId="4">
    <nc r="E16">
      <v>56.34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73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601" sId="73" odxf="1" dxf="1">
    <nc r="C17" t="inlineStr">
      <is>
        <t>Суп картофельный с клецками на б-не из индейки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602" sId="73" odxf="1" dxf="1">
    <nc r="D17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603" sId="73" odxf="1" dxf="1" numFmtId="4">
    <nc r="E17">
      <v>120.08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3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604" sId="73" odxf="1" dxf="1">
    <nc r="C18" t="inlineStr">
      <is>
        <t>Гуляш из отварной индейки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605" sId="73" odxf="1" dxf="1">
    <nc r="D18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606" sId="73" odxf="1" dxf="1" numFmtId="4">
    <nc r="E18">
      <v>136.31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3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607" sId="73" odxf="1" dxf="1">
    <nc r="C19" t="inlineStr">
      <is>
        <t>Пюре из бобовых и картофеля с масл слив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608" sId="73" odxf="1" dxf="1">
    <nc r="D19" t="inlineStr">
      <is>
        <t>140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609" sId="73" odxf="1" dxf="1" numFmtId="4">
    <nc r="E19">
      <v>172.4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3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610" sId="73" odxf="1" dxf="1">
    <nc r="C20" t="inlineStr">
      <is>
        <t>Компот из свежих яблок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611" sId="73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612" sId="73" odxf="1" dxf="1" numFmtId="4">
    <nc r="E20">
      <v>55.26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3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613" sId="73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614" sId="73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615" sId="73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3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5616" sId="73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617" sId="73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618" sId="73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619" sId="73" odxf="1" dxf="1">
    <nc r="B23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5620" sId="73" odxf="1" dxf="1">
    <nc r="C23" t="inlineStr">
      <is>
        <t>Кефир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621" sId="73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622" sId="73" odxf="1" dxf="1" numFmtId="4">
    <nc r="E23">
      <v>90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3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5623" sId="73" odxf="1" dxf="1">
    <nc r="C24" t="inlineStr">
      <is>
        <t>пряники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24" sId="73" odxf="1" dxf="1">
    <nc r="D24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25" sId="73" odxf="1" dxf="1" numFmtId="4">
    <nc r="E24">
      <v>128.1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5626" sId="73" odxf="1" dxf="1">
    <nc r="B25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5627" sId="73" odxf="1" dxf="1">
    <nc r="C25" t="inlineStr">
      <is>
        <t>Рыба тушенная с овощами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628" sId="73" odxf="1" dxf="1">
    <nc r="D25" t="inlineStr">
      <is>
        <t>40/20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629" sId="73" odxf="1" dxf="1" numFmtId="4">
    <nc r="E25">
      <v>63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3" sqref="B2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630" sId="73" odxf="1" dxf="1">
    <nc r="C26" t="inlineStr">
      <is>
        <t>Рис отварной рассыпчатый с маслом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ndxf>
  </rcc>
  <rcc rId="5631" sId="73" odxf="1" dxf="1">
    <nc r="D26" t="inlineStr">
      <is>
        <t>130/20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5632" sId="73" odxf="1" dxf="1" numFmtId="4">
    <nc r="E26">
      <v>192.01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bottom style="thin">
          <color indexed="64"/>
        </bottom>
      </border>
    </ndxf>
  </rcc>
  <rfmt sheetId="73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633" sId="73" odxf="1" dxf="1">
    <nc r="C27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34" sId="73" odxf="1" dxf="1">
    <nc r="D27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35" sId="73" odxf="1" dxf="1" numFmtId="4">
    <nc r="E27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3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73" sqref="C28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3" sqref="D28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3" sqref="E28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73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73" sqref="C29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5636" sId="73" odxf="1" dxf="1">
    <nc r="D29" t="inlineStr">
      <is>
        <t>170,64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637" sId="73" odxf="1" dxf="1">
    <nc r="E29">
      <f>E27+E26+E25+E24+E23+E22+E21+E20+E19+E18+E17+E16+E15+E14+E13+E12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5638" sheetId="74" name="[меню март 2025.xlsx]30 апреля" sheetPosition="67"/>
  <ris rId="5639" sheetId="75" name="[меню март 2025.xlsx]Лист27" sheetPosition="68"/>
  <rcc rId="5640" sId="74">
    <nc r="B1" t="inlineStr">
      <is>
        <t>от 23.12.2023 г.</t>
      </is>
    </nc>
  </rcc>
  <rcc rId="5641" sId="74">
    <nc r="C4" t="inlineStr">
      <is>
        <t>8 день</t>
      </is>
    </nc>
  </rcc>
  <rcc rId="5642" sId="74" odxf="1" dxf="1">
    <nc r="B6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5643" sId="74" odxf="1" dxf="1">
    <nc r="C6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4" sqref="D6" start="0" length="0">
    <dxf>
      <font>
        <b/>
        <sz val="11"/>
        <color theme="1"/>
        <name val="Calibri"/>
        <scheme val="minor"/>
      </font>
    </dxf>
  </rfmt>
  <rfmt sheetId="74" sqref="E6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5644" sId="74" odxf="1" dxf="1">
    <nc r="B8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5645" sId="74" odxf="1" dxf="1">
    <nc r="C8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5646" sId="74" odxf="1" dxf="1">
    <nc r="D8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647" sId="74" odxf="1" dxf="1">
    <nc r="E8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4" sqref="B9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74" sqref="C9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5648" sId="74" odxf="1" dxf="1">
    <nc r="D9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5649" sId="74" odxf="1" dxf="1">
    <nc r="E9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5650" sId="74" odxf="1" dxf="1">
    <nc r="B10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5651" sId="74" odxf="1" s="1" dxf="1">
    <nc r="C10" t="inlineStr">
      <is>
        <t>Каша манная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652" sId="74" odxf="1" s="1" dxf="1">
    <nc r="D10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653" sId="74" odxf="1" s="1" dxf="1" numFmtId="4">
    <nc r="E10">
      <v>186.3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4" sqref="B1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654" sId="74" odxf="1" s="1" dxf="1">
    <nc r="C11" t="inlineStr">
      <is>
        <t>Какао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55" sId="74" odxf="1" s="1" dxf="1">
    <nc r="D11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56" sId="74" odxf="1" s="1" dxf="1">
    <nc r="E11">
      <v>58.83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4" sqref="B1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657" sId="74" odxf="1" s="1" dxf="1">
    <nc r="C12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58" sId="74" odxf="1" s="1" dxf="1">
    <nc r="D12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59" sId="74" odxf="1" s="1" dxf="1" numFmtId="4">
    <nc r="E12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5660" sId="74" odxf="1" dxf="1">
    <nc r="B13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5661" sId="74" odxf="1" dxf="1">
    <nc r="C13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662" sId="74" odxf="1" dxf="1">
    <nc r="D13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663" sId="74" odxf="1" dxf="1" numFmtId="4">
    <nc r="E13">
      <v>76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664" sId="74" odxf="1" dxf="1">
    <nc r="B14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5665" sId="74" odxf="1" dxf="1">
    <nc r="C14" t="inlineStr">
      <is>
        <t>Салат из пропущенный моркови с яблоками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5666" sId="74" odxf="1" dxf="1">
    <nc r="D14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5667" sId="74" odxf="1" dxf="1" numFmtId="4">
    <nc r="E14">
      <v>24.24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74" sqref="B15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668" sId="74" odxf="1" dxf="1">
    <nc r="C15" t="inlineStr">
      <is>
        <t>Щи со свежей капустой с картофелем,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669" sId="74" odxf="1" dxf="1">
    <nc r="D15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670" sId="74" odxf="1" dxf="1" numFmtId="4">
    <nc r="E15">
      <v>75.959999999999994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4" sqref="B1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671" sId="74" odxf="1" dxf="1">
    <nc r="C16" t="inlineStr">
      <is>
        <t>Биточки домашние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672" sId="74" odxf="1" dxf="1">
    <nc r="D16" t="inlineStr">
      <is>
        <t>70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673" sId="74" odxf="1" dxf="1" numFmtId="4">
    <nc r="E16">
      <v>225.4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4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674" sId="74" odxf="1" dxf="1">
    <nc r="C17" t="inlineStr">
      <is>
        <t>Каша перловая рассыпчатая с овощами и маслом слив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675" sId="74" odxf="1" dxf="1">
    <nc r="D17" t="inlineStr">
      <is>
        <t>130/30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676" sId="74" odxf="1" dxf="1" numFmtId="4">
    <nc r="E17">
      <v>137.68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4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677" sId="74" odxf="1" dxf="1">
    <nc r="C18" t="inlineStr">
      <is>
        <t>Компот из урюка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678" sId="74" odxf="1" dxf="1">
    <nc r="D18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679" sId="74" odxf="1" dxf="1" numFmtId="4">
    <nc r="E18">
      <v>68.2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4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680" sId="74" odxf="1" dxf="1">
    <nc r="C19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681" sId="74" odxf="1" dxf="1">
    <nc r="D19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682" sId="74" odxf="1" dxf="1" numFmtId="4">
    <nc r="E19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4" sqref="B2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5683" sId="74" odxf="1" dxf="1">
    <nc r="C20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684" sId="74" odxf="1" dxf="1">
    <nc r="D20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685" sId="74" odxf="1" dxf="1" numFmtId="4">
    <nc r="E20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686" sId="74" odxf="1" dxf="1">
    <nc r="B21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5687" sId="74" odxf="1" dxf="1">
    <nc r="C21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688" sId="74" odxf="1" dxf="1">
    <nc r="D21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689" sId="74" odxf="1" dxf="1" numFmtId="4">
    <nc r="E21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4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5690" sId="74" odxf="1" dxf="1">
    <nc r="C22" t="inlineStr">
      <is>
        <t>Булочка с сахаром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91" sId="74" odxf="1" dxf="1">
    <nc r="D22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92" sId="74" odxf="1" dxf="1" numFmtId="4">
    <nc r="E22">
      <v>170.67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5693" sId="74" odxf="1" dxf="1">
    <nc r="B23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5694" sId="74" odxf="1" dxf="1">
    <nc r="C23" t="inlineStr">
      <is>
        <t>Омлет натуральный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695" sId="74" odxf="1" dxf="1">
    <nc r="D23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696" sId="74" odxf="1" dxf="1" numFmtId="4">
    <nc r="E23">
      <v>335.23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4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697" sId="74" odxf="1" dxf="1">
    <nc r="C24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98" sId="74" odxf="1" dxf="1">
    <nc r="D24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99" sId="74" odxf="1" dxf="1" numFmtId="4">
    <nc r="E24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4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700" sId="74" odxf="1" dxf="1">
    <nc r="C25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701" sId="74" odxf="1" dxf="1">
    <nc r="D25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702" sId="74" odxf="1" dxf="1" numFmtId="4">
    <nc r="E25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4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74" sqref="C2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5703" sId="74" odxf="1" dxf="1">
    <nc r="D26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704" sId="74" odxf="1" dxf="1">
    <nc r="E26">
      <f>E25+E24+E23+E22+E21+E20+E19+E18+E17+E16+E15+E14+E13+E12+E11+E10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7D113E4B-2489-4A93-A066-E9128A217E1E}" action="delete"/>
  <rcv guid="{7D113E4B-2489-4A93-A066-E9128A217E1E}" action="add"/>
  <rsnm rId="5705" sheetId="59" oldName="[меню март 2025.xlsx]12 марта" newName="[меню март 2025.xlsx]23 апреля"/>
  <rsnm rId="5706" sheetId="60" oldName="[меню март 2025.xlsx]13 марта" newName="[меню март 2025.xlsx]24 апреля"/>
  <rsnm rId="5707" sheetId="47" oldName="[меню март 2025.xlsx]14 марта" newName="[меню март 2025.xlsx]25 апреля"/>
  <rsnm rId="5708" sheetId="69" oldName="[меню март 2025.xlsx]17 марта" newName="[меню март 2025.xlsx]28 апреля"/>
  <rsnm rId="5709" sheetId="73" oldName="[меню март 2025.xlsx]Лист26" newName="[меню март 2025.xlsx]29 апреля"/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4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2:E29"/>
  <sheetViews>
    <sheetView showGridLines="0" showRowColHeaders="0" workbookViewId="0">
      <selection activeCell="E29" sqref="E2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7D113E4B-2489-4A93-A066-E9128A217E1E}" showGridLines="0" showRowCol="0" state="hidden">
      <selection activeCell="E29" sqref="E29"/>
      <pageMargins left="0.25" right="0.25" top="0.75" bottom="0.75" header="0.3" footer="0.3"/>
      <pageSetup paperSize="9" orientation="landscape" r:id="rId1"/>
    </customSheetView>
    <customSheetView guid="{06E0BFEC-26B1-439F-9F91-D4251EABDD05}" showGridLines="0" showRowCol="0" state="hidden">
      <selection activeCell="E29" sqref="E29"/>
      <pageMargins left="0.25" right="0.25" top="0.75" bottom="0.75" header="0.3" footer="0.3"/>
      <pageSetup paperSize="9" orientation="landscape" r:id="rId2"/>
    </customSheetView>
    <customSheetView guid="{CF323A0F-1DFE-4557-8BFE-A46AAA93D43C}" showGridLines="0" showRowCol="0">
      <selection activeCell="C4" sqref="C4"/>
      <pageMargins left="0.25" right="0.25" top="0.75" bottom="0.75" header="0.3" footer="0.3"/>
      <pageSetup paperSize="9" orientation="landscape" r:id="rId3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6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7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8"/>
    </customSheetView>
    <customSheetView guid="{C9C26154-0979-4920-B652-51709B043797}" showGridLines="0" showRowCol="0" state="hidden">
      <selection activeCell="E29" sqref="E29"/>
      <pageMargins left="0.25" right="0.25" top="0.75" bottom="0.75" header="0.3" footer="0.3"/>
      <pageSetup paperSize="9" orientation="landscape" r:id="rId9"/>
    </customSheetView>
  </customSheetViews>
  <pageMargins left="0.25" right="0.25" top="0.75" bottom="0.75" header="0.3" footer="0.3"/>
  <pageSetup paperSize="9" orientation="landscape" r:id="rId1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>
      <selection activeCell="C41" sqref="C41"/>
    </sheetView>
  </sheetViews>
  <sheetFormatPr defaultRowHeight="15" x14ac:dyDescent="0.25"/>
  <sheetData/>
  <customSheetViews>
    <customSheetView guid="{7D113E4B-2489-4A93-A066-E9128A217E1E}" state="hidden" topLeftCell="A16">
      <selection activeCell="C41" sqref="C41"/>
      <pageMargins left="0.7" right="0.7" top="0.75" bottom="0.75" header="0.3" footer="0.3"/>
    </customSheetView>
    <customSheetView guid="{06E0BFEC-26B1-439F-9F91-D4251EABDD05}" state="hidden" topLeftCell="A16">
      <selection activeCell="C41" sqref="C41"/>
      <pageMargins left="0.7" right="0.7" top="0.75" bottom="0.75" header="0.3" footer="0.3"/>
    </customSheetView>
    <customSheetView guid="{C9C26154-0979-4920-B652-51709B043797}" state="hidden" topLeftCell="A16">
      <selection activeCell="C41" sqref="C4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7D113E4B-2489-4A93-A066-E9128A217E1E}" state="hidden">
      <selection activeCell="E9" sqref="E9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  <customSheetView guid="{CF323A0F-1DFE-4557-8BFE-A46AAA93D43C}" topLeftCell="A4">
      <selection activeCell="K13" sqref="K13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4" workbookViewId="0">
      <selection activeCell="D18" sqref="D1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7D113E4B-2489-4A93-A066-E9128A217E1E}" state="hidden" topLeftCell="A4">
      <selection activeCell="D18" sqref="D18"/>
      <pageMargins left="0.7" right="0.7" top="0.75" bottom="0.75" header="0.3" footer="0.3"/>
    </customSheetView>
    <customSheetView guid="{06E0BFEC-26B1-439F-9F91-D4251EABDD05}" state="hidden" topLeftCell="A4">
      <selection activeCell="D18" sqref="D18"/>
      <pageMargins left="0.7" right="0.7" top="0.75" bottom="0.75" header="0.3" footer="0.3"/>
    </customSheetView>
    <customSheetView guid="{C9C26154-0979-4920-B652-51709B043797}" state="hidden" topLeftCell="A4">
      <selection activeCell="D18" sqref="D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7D113E4B-2489-4A93-A066-E9128A217E1E}" state="hidden">
      <selection activeCell="E9" sqref="E9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G13" sqref="G1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 state="hidden" topLeftCell="A4">
      <selection activeCell="G13" sqref="G13"/>
      <pageMargins left="0.7" right="0.7" top="0.75" bottom="0.75" header="0.3" footer="0.3"/>
    </customSheetView>
    <customSheetView guid="{06E0BFEC-26B1-439F-9F91-D4251EABDD05}" state="hidden" topLeftCell="A4">
      <selection activeCell="G13" sqref="G13"/>
      <pageMargins left="0.7" right="0.7" top="0.75" bottom="0.75" header="0.3" footer="0.3"/>
    </customSheetView>
    <customSheetView guid="{C9C26154-0979-4920-B652-51709B043797}" state="hidden" topLeftCell="A4">
      <selection activeCell="G13" sqref="G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17" sqref="C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 state="hidden">
      <selection activeCell="C17" sqref="C17"/>
      <pageMargins left="0.7" right="0.7" top="0.75" bottom="0.75" header="0.3" footer="0.3"/>
    </customSheetView>
    <customSheetView guid="{06E0BFEC-26B1-439F-9F91-D4251EABDD05}" state="hidden">
      <selection activeCell="C17" sqref="C17"/>
      <pageMargins left="0.7" right="0.7" top="0.75" bottom="0.75" header="0.3" footer="0.3"/>
    </customSheetView>
    <customSheetView guid="{C9C26154-0979-4920-B652-51709B043797}" state="hidden">
      <selection activeCell="C17" sqref="C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4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163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7D113E4B-2489-4A93-A066-E9128A217E1E}" state="hidden" topLeftCell="A4">
      <selection activeCell="C18" sqref="C18"/>
      <pageMargins left="0.7" right="0.7" top="0.75" bottom="0.75" header="0.3" footer="0.3"/>
    </customSheetView>
    <customSheetView guid="{06E0BFEC-26B1-439F-9F91-D4251EABDD05}" state="hidden" topLeftCell="A4">
      <selection activeCell="C18" sqref="C18"/>
      <pageMargins left="0.7" right="0.7" top="0.75" bottom="0.75" header="0.3" footer="0.3"/>
    </customSheetView>
    <customSheetView guid="{C9C26154-0979-4920-B652-51709B043797}" state="hidden" topLeftCell="A4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22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1743.9499999999998</v>
      </c>
    </row>
  </sheetData>
  <customSheetViews>
    <customSheetView guid="{7D113E4B-2489-4A93-A066-E9128A217E1E}" state="hidden" topLeftCell="A22">
      <selection activeCell="C18" sqref="C18"/>
      <pageMargins left="0.7" right="0.7" top="0.75" bottom="0.75" header="0.3" footer="0.3"/>
    </customSheetView>
    <customSheetView guid="{06E0BFEC-26B1-439F-9F91-D4251EABDD05}" state="hidden" topLeftCell="A22">
      <selection activeCell="C18" sqref="C18"/>
      <pageMargins left="0.7" right="0.7" top="0.75" bottom="0.75" header="0.3" footer="0.3"/>
    </customSheetView>
    <customSheetView guid="{C9C26154-0979-4920-B652-51709B043797}" state="hidden" topLeftCell="A22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7D113E4B-2489-4A93-A066-E9128A217E1E}" state="hidden">
      <selection activeCell="E9" sqref="E9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66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45426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114</v>
      </c>
      <c r="D13" s="30" t="s">
        <v>115</v>
      </c>
      <c r="E13" s="26">
        <v>71.2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118</v>
      </c>
      <c r="D17" s="37" t="s">
        <v>53</v>
      </c>
      <c r="E17" s="44">
        <v>46.4</v>
      </c>
    </row>
    <row r="18" spans="2:5" ht="52.15" customHeight="1" x14ac:dyDescent="0.25">
      <c r="B18" s="5"/>
      <c r="C18" s="40" t="s">
        <v>119</v>
      </c>
      <c r="D18" s="41" t="s">
        <v>120</v>
      </c>
      <c r="E18" s="45">
        <v>119.17</v>
      </c>
    </row>
    <row r="19" spans="2:5" ht="36.6" customHeight="1" x14ac:dyDescent="0.25">
      <c r="B19" s="5"/>
      <c r="C19" s="40" t="s">
        <v>121</v>
      </c>
      <c r="D19" s="41" t="s">
        <v>122</v>
      </c>
      <c r="E19" s="45">
        <v>243.48</v>
      </c>
    </row>
    <row r="20" spans="2:5" ht="36" customHeight="1" x14ac:dyDescent="0.25">
      <c r="B20" s="5"/>
      <c r="C20" s="40" t="s">
        <v>24</v>
      </c>
      <c r="D20" s="41" t="s">
        <v>16</v>
      </c>
      <c r="E20" s="45">
        <v>75.239999999999995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124</v>
      </c>
      <c r="D25" s="32" t="s">
        <v>44</v>
      </c>
      <c r="E25" s="21">
        <v>414.29</v>
      </c>
    </row>
    <row r="26" spans="2:5" ht="22.1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66" customHeight="1" thickBot="1" x14ac:dyDescent="0.3">
      <c r="B27" s="3"/>
      <c r="C27" s="19"/>
      <c r="D27" s="49" t="s">
        <v>31</v>
      </c>
      <c r="E27" s="50">
        <f>E26+E25+E24+E23+E22+E21++E19+E18+E17+E16+E15+E14+E13</f>
        <v>1515.2100000000003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/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CF323A0F-1DFE-4557-8BFE-A46AAA93D43C}" topLeftCell="A7">
      <selection activeCell="A7"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A4"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 state="hidden" topLeftCell="A4">
      <selection activeCell="A4" sqref="A1:XFD1048576"/>
      <pageMargins left="0.7" right="0.7" top="0.75" bottom="0.75" header="0.3" footer="0.3"/>
    </customSheetView>
    <customSheetView guid="{06E0BFEC-26B1-439F-9F91-D4251EABDD05}" state="hidden" topLeftCell="A4">
      <selection activeCell="A4" sqref="A1:XFD1048576"/>
      <pageMargins left="0.7" right="0.7" top="0.75" bottom="0.75" header="0.3" footer="0.3"/>
    </customSheetView>
    <customSheetView guid="{C9C26154-0979-4920-B652-51709B043797}" state="hidden" topLeftCell="A4">
      <selection activeCell="A4"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45429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84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45432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65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66</v>
      </c>
      <c r="D17" s="37" t="s">
        <v>53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1694.9499999999998</v>
      </c>
    </row>
  </sheetData>
  <customSheetViews>
    <customSheetView guid="{7D113E4B-2489-4A93-A066-E9128A217E1E}" state="hidden">
      <selection activeCell="E9" sqref="E9"/>
      <pageMargins left="0.7" right="0.7" top="0.75" bottom="0.75" header="0.3" footer="0.3"/>
      <pageSetup paperSize="9" orientation="portrait" horizontalDpi="0" verticalDpi="0" r:id="rId1"/>
    </customSheetView>
    <customSheetView guid="{06E0BFEC-26B1-439F-9F91-D4251EABDD05}" state="hidden">
      <selection activeCell="E9" sqref="E9"/>
      <pageMargins left="0.7" right="0.7" top="0.75" bottom="0.75" header="0.3" footer="0.3"/>
      <pageSetup paperSize="9" orientation="portrait" horizontalDpi="0" verticalDpi="0" r:id="rId2"/>
    </customSheetView>
    <customSheetView guid="{C9C26154-0979-4920-B652-51709B043797}" state="hidden">
      <selection activeCell="E9" sqref="E9"/>
      <pageMargins left="0.7" right="0.7" top="0.75" bottom="0.75" header="0.3" footer="0.3"/>
      <pageSetup paperSize="9" orientation="portrait" horizontalDpi="0" verticalDpi="0" r:id="rId3"/>
    </customSheetView>
  </customSheetViews>
  <pageMargins left="0.7" right="0.7" top="0.75" bottom="0.75" header="0.3" footer="0.3"/>
  <pageSetup paperSize="9" orientation="portrait" horizontalDpi="0" verticalDpi="0" r:id="rId4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" workbookViewId="0">
      <selection activeCell="E16" sqref="E1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52</v>
      </c>
      <c r="D17" s="37" t="s">
        <v>53</v>
      </c>
      <c r="E17" s="44">
        <v>53.88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87.5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58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59</v>
      </c>
      <c r="D25" s="32" t="s">
        <v>60</v>
      </c>
      <c r="E25" s="21">
        <v>404.05</v>
      </c>
    </row>
    <row r="26" spans="2:5" ht="22.15" customHeight="1" x14ac:dyDescent="0.25">
      <c r="B26" s="2"/>
      <c r="C26" s="24" t="s">
        <v>61</v>
      </c>
      <c r="D26" s="33" t="s">
        <v>62</v>
      </c>
      <c r="E26" s="23">
        <v>26.48</v>
      </c>
    </row>
    <row r="27" spans="2:5" ht="14.45" customHeight="1" x14ac:dyDescent="0.25">
      <c r="B27" s="2"/>
      <c r="C27" s="24"/>
      <c r="D27" s="33"/>
      <c r="E27" s="23"/>
    </row>
    <row r="28" spans="2:5" ht="30.75" thickBot="1" x14ac:dyDescent="0.3">
      <c r="B28" s="3"/>
      <c r="C28" s="19"/>
      <c r="D28" s="49" t="s">
        <v>31</v>
      </c>
      <c r="E28" s="50">
        <f>E26+E25+E24+E23+E22+E21+E20+E19+E18+E17+E16+E15+E14+E13</f>
        <v>1817.16</v>
      </c>
    </row>
  </sheetData>
  <customSheetViews>
    <customSheetView guid="{7D113E4B-2489-4A93-A066-E9128A217E1E}" state="hidden" topLeftCell="A3">
      <selection activeCell="E16" sqref="E16"/>
      <pageMargins left="0.7" right="0.7" top="0.75" bottom="0.75" header="0.3" footer="0.3"/>
    </customSheetView>
    <customSheetView guid="{06E0BFEC-26B1-439F-9F91-D4251EABDD05}" state="hidden" topLeftCell="A3">
      <selection activeCell="E16" sqref="E16"/>
      <pageMargins left="0.7" right="0.7" top="0.75" bottom="0.75" header="0.3" footer="0.3"/>
    </customSheetView>
    <customSheetView guid="{C9C26154-0979-4920-B652-51709B043797}" state="hidden" topLeftCell="A3">
      <selection activeCell="E16" sqref="E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C23" sqref="C2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1815.52</v>
      </c>
    </row>
  </sheetData>
  <customSheetViews>
    <customSheetView guid="{7D113E4B-2489-4A93-A066-E9128A217E1E}" state="hidden">
      <selection activeCell="C23" sqref="C23"/>
      <pageMargins left="0.7" right="0.7" top="0.75" bottom="0.75" header="0.3" footer="0.3"/>
    </customSheetView>
    <customSheetView guid="{06E0BFEC-26B1-439F-9F91-D4251EABDD05}" state="hidden">
      <selection activeCell="C23" sqref="C23"/>
      <pageMargins left="0.7" right="0.7" top="0.75" bottom="0.75" header="0.3" footer="0.3"/>
    </customSheetView>
    <customSheetView guid="{C9C26154-0979-4920-B652-51709B043797}" state="hidden">
      <selection activeCell="C23" sqref="C2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9"/>
  <sheetViews>
    <sheetView workbookViewId="0">
      <selection sqref="A1:E31"/>
    </sheetView>
  </sheetViews>
  <sheetFormatPr defaultRowHeight="15" x14ac:dyDescent="0.25"/>
  <cols>
    <col min="3" max="3" width="34.140625" customWidth="1"/>
    <col min="4" max="4" width="18.28515625" customWidth="1"/>
    <col min="5" max="5" width="24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111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73.5" customHeight="1" x14ac:dyDescent="0.25">
      <c r="B12" s="1" t="s">
        <v>76</v>
      </c>
      <c r="C12" s="25" t="s">
        <v>203</v>
      </c>
      <c r="D12" s="30" t="s">
        <v>48</v>
      </c>
      <c r="E12" s="26">
        <v>223.41</v>
      </c>
    </row>
    <row r="13" spans="2:5" ht="15.75" x14ac:dyDescent="0.25">
      <c r="B13" s="2"/>
      <c r="C13" s="27" t="s">
        <v>81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204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69" customHeight="1" x14ac:dyDescent="0.25">
      <c r="B16" s="5" t="s">
        <v>77</v>
      </c>
      <c r="C16" s="18" t="s">
        <v>165</v>
      </c>
      <c r="D16" s="37" t="s">
        <v>35</v>
      </c>
      <c r="E16" s="44">
        <v>56.34</v>
      </c>
    </row>
    <row r="17" spans="2:5" ht="57.75" customHeight="1" x14ac:dyDescent="0.25">
      <c r="B17" s="5"/>
      <c r="C17" s="40" t="s">
        <v>178</v>
      </c>
      <c r="D17" s="41" t="s">
        <v>16</v>
      </c>
      <c r="E17" s="45">
        <v>120.08</v>
      </c>
    </row>
    <row r="18" spans="2:5" x14ac:dyDescent="0.25">
      <c r="B18" s="5"/>
      <c r="C18" s="40" t="s">
        <v>179</v>
      </c>
      <c r="D18" s="41" t="s">
        <v>87</v>
      </c>
      <c r="E18" s="45">
        <v>136.31</v>
      </c>
    </row>
    <row r="19" spans="2:5" ht="30" x14ac:dyDescent="0.25">
      <c r="B19" s="5"/>
      <c r="C19" s="40" t="s">
        <v>205</v>
      </c>
      <c r="D19" s="41" t="s">
        <v>89</v>
      </c>
      <c r="E19" s="45">
        <v>172.4</v>
      </c>
    </row>
    <row r="20" spans="2:5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206</v>
      </c>
      <c r="D24" s="39" t="s">
        <v>207</v>
      </c>
      <c r="E24" s="48">
        <v>128.1</v>
      </c>
    </row>
    <row r="25" spans="2:5" ht="30" x14ac:dyDescent="0.25">
      <c r="B25" s="5" t="s">
        <v>79</v>
      </c>
      <c r="C25" s="20" t="s">
        <v>208</v>
      </c>
      <c r="D25" s="32" t="s">
        <v>209</v>
      </c>
      <c r="E25" s="21">
        <v>63</v>
      </c>
    </row>
    <row r="26" spans="2:5" ht="31.5" x14ac:dyDescent="0.25">
      <c r="B26" s="5"/>
      <c r="C26" s="54" t="s">
        <v>210</v>
      </c>
      <c r="D26" s="55" t="s">
        <v>71</v>
      </c>
      <c r="E26" s="56">
        <v>192.01</v>
      </c>
    </row>
    <row r="27" spans="2:5" ht="31.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15.75" x14ac:dyDescent="0.25">
      <c r="B28" s="2"/>
      <c r="C28" s="24"/>
      <c r="D28" s="33"/>
      <c r="E28" s="23"/>
    </row>
    <row r="29" spans="2:5" ht="15.75" thickBot="1" x14ac:dyDescent="0.3">
      <c r="B29" s="3"/>
      <c r="C29" s="19"/>
      <c r="D29" s="49" t="s">
        <v>233</v>
      </c>
      <c r="E29" s="50">
        <f>E27+E26+E25+E24+E23+E22+E21+E20+E19+E18+E17+E16+E15+E14+E13+E12</f>
        <v>1647.01</v>
      </c>
    </row>
  </sheetData>
  <customSheetViews>
    <customSheetView guid="{7D113E4B-2489-4A93-A066-E9128A217E1E}">
      <selection sqref="A1:E31"/>
      <pageMargins left="0.7" right="0.7" top="0.75" bottom="0.75" header="0.3" footer="0.3"/>
    </customSheetView>
    <customSheetView guid="{06E0BFEC-26B1-439F-9F91-D4251EABDD05}" topLeftCell="A4">
      <selection sqref="A1:E30"/>
      <pageMargins left="0.7" right="0.7" top="0.75" bottom="0.75" header="0.3" footer="0.3"/>
    </customSheetView>
    <customSheetView guid="{C9C26154-0979-4920-B652-51709B043797}" topLeftCell="A4">
      <selection activeCell="C29" sqref="C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sqref="A1:E26"/>
    </sheetView>
  </sheetViews>
  <sheetFormatPr defaultRowHeight="15" x14ac:dyDescent="0.25"/>
  <cols>
    <col min="3" max="3" width="33.140625" customWidth="1"/>
    <col min="4" max="4" width="46.42578125" customWidth="1"/>
    <col min="5" max="5" width="17.5703125" customWidth="1"/>
  </cols>
  <sheetData>
    <row r="1" spans="2:5" x14ac:dyDescent="0.25">
      <c r="B1" t="s">
        <v>33</v>
      </c>
    </row>
    <row r="4" spans="2:5" x14ac:dyDescent="0.25">
      <c r="C4" t="s">
        <v>110</v>
      </c>
    </row>
    <row r="6" spans="2:5" x14ac:dyDescent="0.25">
      <c r="B6" s="10" t="s">
        <v>4</v>
      </c>
      <c r="C6" s="12" t="s">
        <v>39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56.25" customHeight="1" x14ac:dyDescent="0.25">
      <c r="B10" s="1" t="s">
        <v>76</v>
      </c>
      <c r="C10" s="25" t="s">
        <v>63</v>
      </c>
      <c r="D10" s="30" t="s">
        <v>48</v>
      </c>
      <c r="E10" s="26">
        <v>186.3</v>
      </c>
    </row>
    <row r="11" spans="2:5" ht="15.75" x14ac:dyDescent="0.25">
      <c r="B11" s="2"/>
      <c r="C11" s="27" t="s">
        <v>211</v>
      </c>
      <c r="D11" s="31" t="s">
        <v>13</v>
      </c>
      <c r="E11" s="28">
        <v>58.83</v>
      </c>
    </row>
    <row r="12" spans="2:5" ht="16.5" thickBot="1" x14ac:dyDescent="0.3">
      <c r="B12" s="2"/>
      <c r="C12" s="29" t="s">
        <v>8</v>
      </c>
      <c r="D12" s="31" t="s">
        <v>14</v>
      </c>
      <c r="E12" s="34">
        <v>111.6</v>
      </c>
    </row>
    <row r="13" spans="2:5" ht="15.75" thickBot="1" x14ac:dyDescent="0.3">
      <c r="B13" s="4" t="s">
        <v>5</v>
      </c>
      <c r="C13" s="17" t="s">
        <v>20</v>
      </c>
      <c r="D13" s="35" t="s">
        <v>16</v>
      </c>
      <c r="E13" s="36">
        <v>76</v>
      </c>
    </row>
    <row r="14" spans="2:5" ht="38.25" customHeight="1" x14ac:dyDescent="0.25">
      <c r="B14" s="5" t="s">
        <v>77</v>
      </c>
      <c r="C14" s="18" t="s">
        <v>212</v>
      </c>
      <c r="D14" s="37" t="s">
        <v>35</v>
      </c>
      <c r="E14" s="44">
        <v>24.24</v>
      </c>
    </row>
    <row r="15" spans="2:5" ht="52.5" customHeight="1" x14ac:dyDescent="0.25">
      <c r="B15" s="5"/>
      <c r="C15" s="40" t="s">
        <v>180</v>
      </c>
      <c r="D15" s="41" t="s">
        <v>21</v>
      </c>
      <c r="E15" s="45">
        <v>75.959999999999994</v>
      </c>
    </row>
    <row r="16" spans="2:5" x14ac:dyDescent="0.25">
      <c r="B16" s="5"/>
      <c r="C16" s="40" t="s">
        <v>68</v>
      </c>
      <c r="D16" s="41" t="s">
        <v>69</v>
      </c>
      <c r="E16" s="45">
        <v>225.4</v>
      </c>
    </row>
    <row r="17" spans="2:5" ht="54" customHeight="1" x14ac:dyDescent="0.25">
      <c r="B17" s="5"/>
      <c r="C17" s="40" t="s">
        <v>213</v>
      </c>
      <c r="D17" s="41" t="s">
        <v>214</v>
      </c>
      <c r="E17" s="45">
        <v>137.68</v>
      </c>
    </row>
    <row r="18" spans="2:5" x14ac:dyDescent="0.25">
      <c r="B18" s="5"/>
      <c r="C18" s="40" t="s">
        <v>141</v>
      </c>
      <c r="D18" s="41" t="s">
        <v>16</v>
      </c>
      <c r="E18" s="45">
        <v>68.2</v>
      </c>
    </row>
    <row r="19" spans="2:5" x14ac:dyDescent="0.25">
      <c r="B19" s="5"/>
      <c r="C19" s="42" t="s">
        <v>2</v>
      </c>
      <c r="D19" s="43" t="s">
        <v>46</v>
      </c>
      <c r="E19" s="46">
        <v>58.75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60" x14ac:dyDescent="0.25">
      <c r="B21" s="6" t="s">
        <v>78</v>
      </c>
      <c r="C21" s="20" t="s">
        <v>27</v>
      </c>
      <c r="D21" s="32" t="s">
        <v>16</v>
      </c>
      <c r="E21" s="21">
        <v>96.3</v>
      </c>
    </row>
    <row r="22" spans="2:5" ht="16.5" thickBot="1" x14ac:dyDescent="0.3">
      <c r="B22" s="7"/>
      <c r="C22" s="22" t="s">
        <v>104</v>
      </c>
      <c r="D22" s="39" t="s">
        <v>207</v>
      </c>
      <c r="E22" s="48">
        <v>170.67</v>
      </c>
    </row>
    <row r="23" spans="2:5" ht="30" x14ac:dyDescent="0.25">
      <c r="B23" s="5" t="s">
        <v>79</v>
      </c>
      <c r="C23" s="20" t="s">
        <v>73</v>
      </c>
      <c r="D23" s="32" t="s">
        <v>74</v>
      </c>
      <c r="E23" s="21">
        <v>335.23</v>
      </c>
    </row>
    <row r="24" spans="2:5" ht="15.75" x14ac:dyDescent="0.25">
      <c r="B24" s="2"/>
      <c r="C24" s="24" t="s">
        <v>75</v>
      </c>
      <c r="D24" s="33" t="s">
        <v>13</v>
      </c>
      <c r="E24" s="23">
        <v>24.1</v>
      </c>
    </row>
    <row r="25" spans="2:5" ht="15.75" x14ac:dyDescent="0.25">
      <c r="B25" s="2"/>
      <c r="C25" s="24" t="s">
        <v>2</v>
      </c>
      <c r="D25" s="33" t="s">
        <v>19</v>
      </c>
      <c r="E25" s="23">
        <v>70.5</v>
      </c>
    </row>
    <row r="26" spans="2:5" ht="15.75" thickBot="1" x14ac:dyDescent="0.3">
      <c r="B26" s="3"/>
      <c r="C26" s="19"/>
      <c r="D26" s="49" t="s">
        <v>232</v>
      </c>
      <c r="E26" s="50">
        <f>E25+E24+E23+E22+E21+E20+E19+E18+E17+E16+E15+E14+E13+E12+E11+E10</f>
        <v>1808.86</v>
      </c>
    </row>
  </sheetData>
  <customSheetViews>
    <customSheetView guid="{7D113E4B-2489-4A93-A066-E9128A217E1E}">
      <selection sqref="A1:E26"/>
      <pageMargins left="0.7" right="0.7" top="0.75" bottom="0.75" header="0.3" footer="0.3"/>
    </customSheetView>
    <customSheetView guid="{06E0BFEC-26B1-439F-9F91-D4251EABDD05}">
      <selection sqref="A1:E26"/>
      <pageMargins left="0.7" right="0.7" top="0.75" bottom="0.75" header="0.3" footer="0.3"/>
    </customSheetView>
    <customSheetView guid="{C9C26154-0979-4920-B652-51709B043797}" topLeftCell="A4">
      <selection activeCell="E23" sqref="E2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topLeftCell="A2" workbookViewId="0">
      <selection activeCell="A2" sqref="A2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84</v>
      </c>
      <c r="D17" s="37" t="s">
        <v>53</v>
      </c>
      <c r="E17" s="44">
        <v>42.85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58</v>
      </c>
      <c r="D23" s="32" t="s">
        <v>16</v>
      </c>
      <c r="E23" s="21">
        <v>91.8</v>
      </c>
    </row>
    <row r="24" spans="2:5" ht="40.15" customHeight="1" x14ac:dyDescent="0.25">
      <c r="B24" s="5" t="s">
        <v>6</v>
      </c>
      <c r="C24" s="20" t="s">
        <v>215</v>
      </c>
      <c r="D24" s="32" t="s">
        <v>74</v>
      </c>
      <c r="E24" s="21">
        <v>404</v>
      </c>
    </row>
    <row r="25" spans="2:5" ht="22.15" customHeight="1" x14ac:dyDescent="0.25">
      <c r="B25" s="2"/>
      <c r="C25" s="24" t="s">
        <v>61</v>
      </c>
      <c r="D25" s="33" t="s">
        <v>62</v>
      </c>
      <c r="E25" s="23">
        <v>26.48</v>
      </c>
    </row>
    <row r="26" spans="2:5" ht="14.45" customHeight="1" x14ac:dyDescent="0.25">
      <c r="B26" s="2"/>
      <c r="C26" s="24"/>
      <c r="D26" s="33"/>
      <c r="E26" s="23"/>
    </row>
    <row r="27" spans="2:5" ht="30.75" thickBot="1" x14ac:dyDescent="0.3">
      <c r="B27" s="3"/>
      <c r="C27" s="19"/>
      <c r="D27" s="49" t="s">
        <v>232</v>
      </c>
      <c r="E27" s="50">
        <f>E25+E24+E23+E22+E21+E20+E19+E18+E17+E16+E15+E14+E13</f>
        <v>1671.83</v>
      </c>
    </row>
  </sheetData>
  <customSheetViews>
    <customSheetView guid="{7D113E4B-2489-4A93-A066-E9128A217E1E}" topLeftCell="A2">
      <selection activeCell="A2" sqref="A2"/>
      <pageMargins left="0.7" right="0.7" top="0.75" bottom="0.75" header="0.3" footer="0.3"/>
    </customSheetView>
    <customSheetView guid="{06E0BFEC-26B1-439F-9F91-D4251EABDD05}" topLeftCell="A8">
      <selection activeCell="A2" sqref="A2"/>
      <pageMargins left="0.7" right="0.7" top="0.75" bottom="0.75" header="0.3" footer="0.3"/>
    </customSheetView>
    <customSheetView guid="{C9C26154-0979-4920-B652-51709B043797}" topLeftCell="A11">
      <selection activeCell="E28" sqref="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26" sqref="C2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233.1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234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41</v>
      </c>
      <c r="C17" s="18" t="s">
        <v>171</v>
      </c>
      <c r="D17" s="37" t="s">
        <v>35</v>
      </c>
      <c r="E17" s="44">
        <v>56.34</v>
      </c>
    </row>
    <row r="18" spans="2:5" ht="52.15" customHeight="1" x14ac:dyDescent="0.25">
      <c r="B18" s="5"/>
      <c r="C18" s="40" t="s">
        <v>216</v>
      </c>
      <c r="D18" s="41" t="s">
        <v>217</v>
      </c>
      <c r="E18" s="45">
        <v>79.599999999999994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.75" thickBot="1" x14ac:dyDescent="0.3">
      <c r="B24" s="6" t="s">
        <v>42</v>
      </c>
      <c r="C24" s="20" t="s">
        <v>153</v>
      </c>
      <c r="D24" s="32" t="s">
        <v>16</v>
      </c>
      <c r="E24" s="21">
        <v>91.8</v>
      </c>
    </row>
    <row r="25" spans="2:5" ht="40.15" customHeight="1" x14ac:dyDescent="0.25">
      <c r="B25" s="5" t="s">
        <v>6</v>
      </c>
      <c r="C25" s="20" t="s">
        <v>181</v>
      </c>
      <c r="D25" s="32" t="s">
        <v>115</v>
      </c>
      <c r="E25" s="21">
        <v>268.5</v>
      </c>
    </row>
    <row r="26" spans="2:5" ht="22.15" customHeight="1" x14ac:dyDescent="0.25">
      <c r="B26" s="2"/>
      <c r="C26" s="24" t="s">
        <v>28</v>
      </c>
      <c r="D26" s="33" t="s">
        <v>13</v>
      </c>
      <c r="E26" s="23">
        <v>79.38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232</v>
      </c>
      <c r="E28" s="50">
        <f>E27+E26+E25+E24+E23+E22+E21+E20+E19+E18+E17+E16+E15+E14+E13</f>
        <v>1674.7199999999996</v>
      </c>
    </row>
  </sheetData>
  <customSheetViews>
    <customSheetView guid="{7D113E4B-2489-4A93-A066-E9128A217E1E}">
      <selection activeCell="C26" sqref="C26"/>
      <pageMargins left="0.7" right="0.7" top="0.75" bottom="0.75" header="0.3" footer="0.3"/>
    </customSheetView>
    <customSheetView guid="{06E0BFEC-26B1-439F-9F91-D4251EABDD05}">
      <selection activeCell="C26" sqref="C26"/>
      <pageMargins left="0.7" right="0.7" top="0.75" bottom="0.75" header="0.3" footer="0.3"/>
    </customSheetView>
    <customSheetView guid="{C9C26154-0979-4920-B652-51709B043797}" topLeftCell="A13">
      <selection activeCell="E29" sqref="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2" workbookViewId="0">
      <selection activeCell="E30" sqref="E30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225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184</v>
      </c>
      <c r="D17" s="37" t="s">
        <v>53</v>
      </c>
      <c r="E17" s="44">
        <v>45.6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185</v>
      </c>
      <c r="D19" s="41" t="s">
        <v>106</v>
      </c>
      <c r="E19" s="45">
        <v>201.98</v>
      </c>
    </row>
    <row r="20" spans="2:5" x14ac:dyDescent="0.25">
      <c r="B20" s="5"/>
      <c r="C20" s="42" t="s">
        <v>57</v>
      </c>
      <c r="D20" s="43" t="s">
        <v>16</v>
      </c>
      <c r="E20" s="46">
        <v>68.180000000000007</v>
      </c>
    </row>
    <row r="21" spans="2:5" ht="21.6" customHeight="1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21.6" customHeight="1" thickBot="1" x14ac:dyDescent="0.3">
      <c r="B22" s="2"/>
      <c r="C22" s="60" t="s">
        <v>2</v>
      </c>
      <c r="D22" s="61" t="s">
        <v>46</v>
      </c>
      <c r="E22" s="62">
        <v>58.75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160</v>
      </c>
      <c r="D24" s="39" t="s">
        <v>18</v>
      </c>
      <c r="E24" s="48">
        <v>192</v>
      </c>
    </row>
    <row r="25" spans="2:5" ht="40.15" customHeight="1" x14ac:dyDescent="0.25">
      <c r="B25" s="5" t="s">
        <v>6</v>
      </c>
      <c r="C25" s="20" t="s">
        <v>161</v>
      </c>
      <c r="D25" s="32" t="s">
        <v>69</v>
      </c>
      <c r="E25" s="21">
        <v>124.56</v>
      </c>
    </row>
    <row r="26" spans="2:5" ht="22.15" customHeight="1" x14ac:dyDescent="0.25">
      <c r="B26" s="2"/>
      <c r="C26" s="24" t="s">
        <v>88</v>
      </c>
      <c r="D26" s="33" t="s">
        <v>89</v>
      </c>
      <c r="E26" s="23">
        <v>128.1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232</v>
      </c>
      <c r="E29" s="50">
        <f>E28+E27+E26+E25+E24+E23+E22+E21+E20+E19+E18+E17+E16+E15+E14+E13</f>
        <v>1633.6999999999998</v>
      </c>
    </row>
    <row r="30" spans="2:5" ht="15.75" x14ac:dyDescent="0.25">
      <c r="D30" s="63" t="s">
        <v>218</v>
      </c>
    </row>
  </sheetData>
  <customSheetViews>
    <customSheetView guid="{7D113E4B-2489-4A93-A066-E9128A217E1E}" topLeftCell="A2">
      <selection activeCell="E30" sqref="E30"/>
      <pageMargins left="0.7" right="0.7" top="0.75" bottom="0.75" header="0.3" footer="0.3"/>
    </customSheetView>
    <customSheetView guid="{06E0BFEC-26B1-439F-9F91-D4251EABDD05}" topLeftCell="A20">
      <selection activeCell="E30" sqref="E30"/>
      <pageMargins left="0.7" right="0.7" top="0.75" bottom="0.75" header="0.3" footer="0.3"/>
    </customSheetView>
    <customSheetView guid="{C9C26154-0979-4920-B652-51709B043797}" topLeftCell="A4">
      <selection activeCell="D31" sqref="D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topLeftCell="A13" workbookViewId="0">
      <selection activeCell="E16" sqref="E16"/>
    </sheetView>
  </sheetViews>
  <sheetFormatPr defaultRowHeight="15" x14ac:dyDescent="0.25"/>
  <cols>
    <col min="3" max="3" width="38.5703125" customWidth="1"/>
    <col min="4" max="4" width="17.28515625" customWidth="1"/>
    <col min="5" max="5" width="16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145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8.75" customHeight="1" x14ac:dyDescent="0.25">
      <c r="B12" s="1" t="s">
        <v>76</v>
      </c>
      <c r="C12" s="25" t="s">
        <v>146</v>
      </c>
      <c r="D12" s="30" t="s">
        <v>48</v>
      </c>
      <c r="E12" s="26">
        <v>202.64</v>
      </c>
    </row>
    <row r="13" spans="2:5" ht="15.75" x14ac:dyDescent="0.25">
      <c r="B13" s="2"/>
      <c r="C13" s="27" t="s">
        <v>116</v>
      </c>
      <c r="D13" s="31" t="s">
        <v>16</v>
      </c>
      <c r="E13" s="28">
        <v>58.83</v>
      </c>
    </row>
    <row r="14" spans="2:5" ht="16.5" thickBot="1" x14ac:dyDescent="0.3">
      <c r="B14" s="2"/>
      <c r="C14" s="29" t="s">
        <v>117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20</v>
      </c>
      <c r="D15" s="35" t="s">
        <v>16</v>
      </c>
      <c r="E15" s="36">
        <v>76</v>
      </c>
    </row>
    <row r="16" spans="2:5" ht="55.5" customHeight="1" x14ac:dyDescent="0.25">
      <c r="B16" s="5" t="s">
        <v>77</v>
      </c>
      <c r="C16" s="18" t="s">
        <v>147</v>
      </c>
      <c r="D16" s="37" t="s">
        <v>35</v>
      </c>
      <c r="E16" s="44">
        <v>66.84</v>
      </c>
    </row>
    <row r="17" spans="2:5" ht="49.5" customHeight="1" x14ac:dyDescent="0.25">
      <c r="B17" s="5"/>
      <c r="C17" s="40" t="s">
        <v>172</v>
      </c>
      <c r="D17" s="41" t="s">
        <v>200</v>
      </c>
      <c r="E17" s="45">
        <v>87.64</v>
      </c>
    </row>
    <row r="18" spans="2:5" ht="42.75" customHeight="1" x14ac:dyDescent="0.25">
      <c r="B18" s="5"/>
      <c r="C18" s="40" t="s">
        <v>201</v>
      </c>
      <c r="D18" s="41" t="s">
        <v>101</v>
      </c>
      <c r="E18" s="45">
        <v>112.5</v>
      </c>
    </row>
    <row r="19" spans="2:5" ht="58.5" customHeight="1" x14ac:dyDescent="0.25">
      <c r="B19" s="5"/>
      <c r="C19" s="40" t="s">
        <v>151</v>
      </c>
      <c r="D19" s="41" t="s">
        <v>95</v>
      </c>
      <c r="E19" s="45">
        <v>155.22</v>
      </c>
    </row>
    <row r="20" spans="2:5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188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90.2</v>
      </c>
    </row>
    <row r="25" spans="2:5" ht="64.5" customHeight="1" x14ac:dyDescent="0.25">
      <c r="B25" s="5" t="s">
        <v>79</v>
      </c>
      <c r="C25" s="20" t="s">
        <v>105</v>
      </c>
      <c r="D25" s="32" t="s">
        <v>106</v>
      </c>
      <c r="E25" s="21">
        <v>418.5</v>
      </c>
    </row>
    <row r="26" spans="2:5" ht="33.7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233</v>
      </c>
      <c r="E27" s="50">
        <f>E26+E25+E12+E24+E23+E22+E21+E20+E19+E17+E18+E16+E15+E14+E13</f>
        <v>1740.36</v>
      </c>
    </row>
  </sheetData>
  <customSheetViews>
    <customSheetView guid="{7D113E4B-2489-4A93-A066-E9128A217E1E}" topLeftCell="A13">
      <selection activeCell="E16" sqref="E16"/>
      <pageMargins left="0.7" right="0.7" top="0.75" bottom="0.75" header="0.3" footer="0.3"/>
    </customSheetView>
    <customSheetView guid="{06E0BFEC-26B1-439F-9F91-D4251EABDD05}" topLeftCell="A22">
      <selection activeCell="E16" sqref="E16"/>
      <pageMargins left="0.7" right="0.7" top="0.75" bottom="0.75" header="0.3" footer="0.3"/>
    </customSheetView>
    <customSheetView guid="{C9C26154-0979-4920-B652-51709B043797}" topLeftCell="A22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27" workbookViewId="0">
      <selection activeCell="E29" sqref="E29"/>
    </sheetView>
  </sheetViews>
  <sheetFormatPr defaultRowHeight="15" x14ac:dyDescent="0.25"/>
  <cols>
    <col min="3" max="3" width="34.5703125" customWidth="1"/>
    <col min="5" max="5" width="26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48</v>
      </c>
      <c r="E13" s="26">
        <v>186.3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219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230</v>
      </c>
      <c r="D17" s="37" t="s">
        <v>53</v>
      </c>
      <c r="E17" s="44" t="s">
        <v>231</v>
      </c>
    </row>
    <row r="18" spans="2:5" ht="52.15" customHeight="1" x14ac:dyDescent="0.25">
      <c r="B18" s="5"/>
      <c r="C18" s="40" t="s">
        <v>173</v>
      </c>
      <c r="D18" s="41" t="s">
        <v>16</v>
      </c>
      <c r="E18" s="45">
        <v>106.74</v>
      </c>
    </row>
    <row r="19" spans="2:5" ht="36.6" customHeight="1" x14ac:dyDescent="0.25">
      <c r="B19" s="5"/>
      <c r="C19" s="40" t="s">
        <v>174</v>
      </c>
      <c r="D19" s="41" t="s">
        <v>115</v>
      </c>
      <c r="E19" s="45">
        <v>290.64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18</v>
      </c>
      <c r="E21" s="46">
        <v>47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153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154</v>
      </c>
      <c r="D24" s="39" t="s">
        <v>53</v>
      </c>
      <c r="E24" s="48">
        <v>165.5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220</v>
      </c>
      <c r="D26" s="33" t="s">
        <v>89</v>
      </c>
      <c r="E26" s="23">
        <v>212.8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232</v>
      </c>
      <c r="E29" s="64">
        <v>1770.11</v>
      </c>
    </row>
  </sheetData>
  <customSheetViews>
    <customSheetView guid="{7D113E4B-2489-4A93-A066-E9128A217E1E}" topLeftCell="A27">
      <selection activeCell="E29" sqref="E29"/>
      <pageMargins left="0.7" right="0.7" top="0.75" bottom="0.75" header="0.3" footer="0.3"/>
    </customSheetView>
    <customSheetView guid="{06E0BFEC-26B1-439F-9F91-D4251EABDD05}" topLeftCell="A16">
      <selection activeCell="E29" sqref="E29"/>
      <pageMargins left="0.7" right="0.7" top="0.75" bottom="0.75" header="0.3" footer="0.3"/>
    </customSheetView>
    <customSheetView guid="{C9C26154-0979-4920-B652-51709B043797}" topLeftCell="A21">
      <selection activeCell="D30" sqref="D3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16" workbookViewId="0">
      <selection activeCell="E28" sqref="E2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221</v>
      </c>
      <c r="D18" s="41" t="s">
        <v>16</v>
      </c>
      <c r="E18" s="45">
        <v>61.74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192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46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5"/>
      <c r="C24" s="20" t="s">
        <v>104</v>
      </c>
      <c r="D24" s="32" t="s">
        <v>207</v>
      </c>
      <c r="E24" s="21">
        <v>96.57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289.66000000000003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232</v>
      </c>
      <c r="E28" s="50">
        <f>E27+E26+E25+E24+E23+E22+E21+E20+E19+E18+E17+E16+E15+E14+E13</f>
        <v>1627.1</v>
      </c>
    </row>
  </sheetData>
  <customSheetViews>
    <customSheetView guid="{7D113E4B-2489-4A93-A066-E9128A217E1E}" topLeftCell="A16">
      <selection activeCell="E28" sqref="E28"/>
      <pageMargins left="0.7" right="0.7" top="0.75" bottom="0.75" header="0.3" footer="0.3"/>
    </customSheetView>
    <customSheetView guid="{06E0BFEC-26B1-439F-9F91-D4251EABDD05}" topLeftCell="A16">
      <selection activeCell="E28" sqref="E28"/>
      <pageMargins left="0.7" right="0.7" top="0.75" bottom="0.75" header="0.3" footer="0.3"/>
    </customSheetView>
    <customSheetView guid="{C9C26154-0979-4920-B652-51709B043797}" topLeftCell="A19">
      <selection activeCell="D29" sqref="D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7" workbookViewId="0">
      <selection activeCell="D29" sqref="D2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193</v>
      </c>
      <c r="D13" s="30" t="s">
        <v>115</v>
      </c>
      <c r="E13" s="26">
        <v>120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146.1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176</v>
      </c>
      <c r="D17" s="37" t="s">
        <v>35</v>
      </c>
      <c r="E17" s="44">
        <v>75.06</v>
      </c>
    </row>
    <row r="18" spans="2:5" ht="52.15" customHeight="1" x14ac:dyDescent="0.25">
      <c r="B18" s="5"/>
      <c r="C18" s="40" t="s">
        <v>194</v>
      </c>
      <c r="D18" s="41" t="s">
        <v>149</v>
      </c>
      <c r="E18" s="45">
        <v>106.12</v>
      </c>
    </row>
    <row r="19" spans="2:5" ht="33.75" customHeight="1" x14ac:dyDescent="0.25">
      <c r="B19" s="5"/>
      <c r="C19" s="40" t="s">
        <v>223</v>
      </c>
      <c r="D19" s="41" t="s">
        <v>71</v>
      </c>
      <c r="E19" s="45">
        <v>141.96</v>
      </c>
    </row>
    <row r="20" spans="2:5" ht="36.6" customHeight="1" x14ac:dyDescent="0.25">
      <c r="B20" s="5"/>
      <c r="C20" s="40" t="s">
        <v>222</v>
      </c>
      <c r="D20" s="41" t="s">
        <v>122</v>
      </c>
      <c r="E20" s="45">
        <v>211.06</v>
      </c>
    </row>
    <row r="21" spans="2:5" ht="36" customHeight="1" x14ac:dyDescent="0.25">
      <c r="B21" s="5"/>
      <c r="C21" s="40" t="s">
        <v>224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196</v>
      </c>
      <c r="D25" s="39" t="s">
        <v>83</v>
      </c>
      <c r="E25" s="48">
        <v>83</v>
      </c>
    </row>
    <row r="26" spans="2:5" ht="40.15" customHeight="1" x14ac:dyDescent="0.25">
      <c r="B26" s="5" t="s">
        <v>79</v>
      </c>
      <c r="C26" s="20" t="s">
        <v>197</v>
      </c>
      <c r="D26" s="32" t="s">
        <v>44</v>
      </c>
      <c r="E26" s="21">
        <v>245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232</v>
      </c>
      <c r="E28" s="50">
        <f>E27+E26+E25+E24+E23+E22+E21+E20+E19+E18+E17+E16+E15+E14+E13</f>
        <v>1555.52</v>
      </c>
    </row>
  </sheetData>
  <customSheetViews>
    <customSheetView guid="{7D113E4B-2489-4A93-A066-E9128A217E1E}" topLeftCell="A7">
      <selection activeCell="D29" sqref="D29"/>
      <pageMargins left="0.7" right="0.7" top="0.75" bottom="0.75" header="0.3" footer="0.3"/>
    </customSheetView>
    <customSheetView guid="{06E0BFEC-26B1-439F-9F91-D4251EABDD05}" topLeftCell="A34">
      <selection activeCell="E21" sqref="E21"/>
      <pageMargins left="0.7" right="0.7" top="0.75" bottom="0.75" header="0.3" footer="0.3"/>
    </customSheetView>
    <customSheetView guid="{C9C26154-0979-4920-B652-51709B043797}" topLeftCell="A2">
      <selection activeCell="D28" sqref="D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D29" sqref="D2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225</v>
      </c>
      <c r="D13" s="30" t="s">
        <v>226</v>
      </c>
      <c r="E13" s="26">
        <v>208.76</v>
      </c>
    </row>
    <row r="14" spans="2:5" ht="15.75" x14ac:dyDescent="0.25">
      <c r="B14" s="2"/>
      <c r="C14" s="27" t="s">
        <v>227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198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199</v>
      </c>
      <c r="D18" s="41" t="s">
        <v>200</v>
      </c>
      <c r="E18" s="45">
        <v>88.56</v>
      </c>
    </row>
    <row r="19" spans="2:5" ht="52.15" customHeight="1" x14ac:dyDescent="0.25">
      <c r="B19" s="5"/>
      <c r="C19" s="40" t="s">
        <v>201</v>
      </c>
      <c r="D19" s="41" t="s">
        <v>101</v>
      </c>
      <c r="E19" s="45">
        <v>112.5</v>
      </c>
    </row>
    <row r="20" spans="2:5" ht="36.6" customHeight="1" x14ac:dyDescent="0.25">
      <c r="B20" s="5"/>
      <c r="C20" s="40" t="s">
        <v>228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68.180000000000007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123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229</v>
      </c>
      <c r="D26" s="32" t="s">
        <v>106</v>
      </c>
      <c r="E26" s="21">
        <v>390.4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66" customHeight="1" thickBot="1" x14ac:dyDescent="0.3">
      <c r="B28" s="3"/>
      <c r="C28" s="19"/>
      <c r="D28" s="49" t="s">
        <v>232</v>
      </c>
      <c r="E28" s="50">
        <f>E27+E26+E25+E24+E23+E22+E21+E20+E19+E18+E17+E16+E15+E14+E13</f>
        <v>1712.6899999999998</v>
      </c>
    </row>
  </sheetData>
  <customSheetViews>
    <customSheetView guid="{7D113E4B-2489-4A93-A066-E9128A217E1E}" topLeftCell="A4">
      <selection activeCell="D29" sqref="D29"/>
      <pageMargins left="0.7" right="0.7" top="0.75" bottom="0.75" header="0.3" footer="0.3"/>
    </customSheetView>
    <customSheetView guid="{06E0BFEC-26B1-439F-9F91-D4251EABDD05}" topLeftCell="A7">
      <selection activeCell="D29" sqref="D29"/>
      <pageMargins left="0.7" right="0.7" top="0.75" bottom="0.75" header="0.3" footer="0.3"/>
    </customSheetView>
    <customSheetView guid="{C9C26154-0979-4920-B652-51709B043797}" topLeftCell="A7">
      <selection activeCell="D29" sqref="D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21" workbookViewId="0">
      <selection activeCell="E29" sqref="E2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203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236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165</v>
      </c>
      <c r="D17" s="37" t="s">
        <v>35</v>
      </c>
      <c r="E17" s="44">
        <v>56.34</v>
      </c>
    </row>
    <row r="18" spans="2:5" ht="67.5" customHeight="1" x14ac:dyDescent="0.25">
      <c r="B18" s="5"/>
      <c r="C18" s="40" t="s">
        <v>178</v>
      </c>
      <c r="D18" s="41" t="s">
        <v>16</v>
      </c>
      <c r="E18" s="45">
        <v>120.08</v>
      </c>
    </row>
    <row r="19" spans="2:5" ht="36.6" customHeight="1" x14ac:dyDescent="0.25">
      <c r="B19" s="5"/>
      <c r="C19" s="40" t="s">
        <v>179</v>
      </c>
      <c r="D19" s="41" t="s">
        <v>87</v>
      </c>
      <c r="E19" s="45">
        <v>136.31</v>
      </c>
    </row>
    <row r="20" spans="2:5" ht="36" customHeight="1" x14ac:dyDescent="0.25">
      <c r="B20" s="5"/>
      <c r="C20" s="40" t="s">
        <v>238</v>
      </c>
      <c r="D20" s="41" t="s">
        <v>30</v>
      </c>
      <c r="E20" s="45">
        <v>137.68</v>
      </c>
    </row>
    <row r="21" spans="2:5" ht="36" customHeight="1" x14ac:dyDescent="0.25">
      <c r="B21" s="5"/>
      <c r="C21" s="40" t="s">
        <v>239</v>
      </c>
      <c r="D21" s="41" t="s">
        <v>16</v>
      </c>
      <c r="E21" s="45" t="s">
        <v>240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241</v>
      </c>
      <c r="D25" s="39" t="s">
        <v>19</v>
      </c>
      <c r="E25" s="48">
        <v>128.1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30.75" thickBot="1" x14ac:dyDescent="0.3">
      <c r="B28" s="3"/>
      <c r="C28" s="19"/>
      <c r="D28" s="49" t="s">
        <v>232</v>
      </c>
      <c r="E28" s="50">
        <v>1647.01</v>
      </c>
    </row>
  </sheetData>
  <customSheetViews>
    <customSheetView guid="{7D113E4B-2489-4A93-A066-E9128A217E1E}" topLeftCell="A21">
      <selection activeCell="E29" sqref="E29"/>
      <pageMargins left="0.7" right="0.7" top="0.75" bottom="0.75" header="0.3" footer="0.3"/>
    </customSheetView>
    <customSheetView guid="{06E0BFEC-26B1-439F-9F91-D4251EABDD05}">
      <selection activeCell="A2" sqref="A2:E28"/>
      <pageMargins left="0.7" right="0.7" top="0.75" bottom="0.75" header="0.3" footer="0.3"/>
    </customSheetView>
    <customSheetView guid="{C9C26154-0979-4920-B652-51709B043797}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activeCell="A2" sqref="A2:E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137</v>
      </c>
      <c r="D17" s="35" t="s">
        <v>44</v>
      </c>
      <c r="E17" s="36">
        <v>47</v>
      </c>
    </row>
    <row r="18" spans="2:5" ht="30" x14ac:dyDescent="0.25">
      <c r="B18" s="5" t="s">
        <v>77</v>
      </c>
      <c r="C18" s="18" t="s">
        <v>165</v>
      </c>
      <c r="D18" s="37" t="s">
        <v>35</v>
      </c>
      <c r="E18" s="44">
        <v>39.9</v>
      </c>
    </row>
    <row r="19" spans="2:5" ht="52.15" customHeight="1" x14ac:dyDescent="0.25">
      <c r="B19" s="5"/>
      <c r="C19" s="40" t="s">
        <v>178</v>
      </c>
      <c r="D19" s="41" t="s">
        <v>55</v>
      </c>
      <c r="E19" s="45">
        <v>120.08</v>
      </c>
    </row>
    <row r="20" spans="2:5" ht="36.6" customHeight="1" x14ac:dyDescent="0.25">
      <c r="B20" s="5"/>
      <c r="C20" s="40" t="s">
        <v>179</v>
      </c>
      <c r="D20" s="41" t="s">
        <v>87</v>
      </c>
      <c r="E20" s="45">
        <v>136.31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166</v>
      </c>
      <c r="D27" s="32" t="s">
        <v>44</v>
      </c>
      <c r="E27" s="21">
        <v>325</v>
      </c>
    </row>
    <row r="28" spans="2:5" ht="40.15" customHeight="1" x14ac:dyDescent="0.25">
      <c r="B28" s="5"/>
      <c r="C28" s="54"/>
      <c r="D28" s="55"/>
      <c r="E28" s="56"/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/>
      <c r="D30" s="33"/>
      <c r="E30" s="23"/>
    </row>
    <row r="31" spans="2:5" ht="66" customHeight="1" thickBot="1" x14ac:dyDescent="0.3">
      <c r="B31" s="3"/>
      <c r="C31" s="19"/>
      <c r="D31" s="49" t="s">
        <v>170</v>
      </c>
      <c r="E31" s="50">
        <f>E29+E27+E26+E25+E24+E23+E21+E20+E19+E18+E17+E15+E14+E13</f>
        <v>1572.15</v>
      </c>
    </row>
  </sheetData>
  <customSheetViews>
    <customSheetView guid="{7D113E4B-2489-4A93-A066-E9128A217E1E}" state="hidden">
      <selection activeCell="A2" sqref="A2:E31"/>
      <pageMargins left="0.7" right="0.7" top="0.75" bottom="0.75" header="0.3" footer="0.3"/>
    </customSheetView>
    <customSheetView guid="{06E0BFEC-26B1-439F-9F91-D4251EABDD05}">
      <selection activeCell="A2" sqref="A2:E31"/>
      <pageMargins left="0.7" right="0.7" top="0.75" bottom="0.75" header="0.3" footer="0.3"/>
    </customSheetView>
    <customSheetView guid="{C9C26154-0979-4920-B652-51709B043797}" topLeftCell="A10">
      <selection activeCell="E32" sqref="E3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16" workbookViewId="0">
      <selection activeCell="D31" sqref="D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242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180</v>
      </c>
      <c r="D18" s="41" t="s">
        <v>21</v>
      </c>
      <c r="E18" s="45">
        <v>75.959999999999994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243</v>
      </c>
      <c r="D20" s="41" t="s">
        <v>30</v>
      </c>
      <c r="E20" s="45">
        <v>196.94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104</v>
      </c>
      <c r="D25" s="39" t="s">
        <v>207</v>
      </c>
      <c r="E25" s="48">
        <v>95.67</v>
      </c>
    </row>
    <row r="26" spans="2:5" ht="40.15" customHeight="1" x14ac:dyDescent="0.25">
      <c r="B26" s="5" t="s">
        <v>79</v>
      </c>
      <c r="C26" s="20" t="s">
        <v>208</v>
      </c>
      <c r="D26" s="32" t="s">
        <v>101</v>
      </c>
      <c r="E26" s="21">
        <v>245.23</v>
      </c>
    </row>
    <row r="27" spans="2:5" ht="40.15" customHeight="1" x14ac:dyDescent="0.25">
      <c r="B27" s="5"/>
      <c r="C27" s="54" t="s">
        <v>244</v>
      </c>
      <c r="D27" s="55" t="s">
        <v>168</v>
      </c>
      <c r="E27" s="56">
        <v>192.01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232</v>
      </c>
      <c r="E30" s="50">
        <f>E29+E28+E26+E25+E24+E23+E22+E20+E19+E18+E17+E16+E15+E14+E13</f>
        <v>1648.12</v>
      </c>
    </row>
  </sheetData>
  <customSheetViews>
    <customSheetView guid="{7D113E4B-2489-4A93-A066-E9128A217E1E}" topLeftCell="A16">
      <selection activeCell="D31" sqref="D31"/>
      <pageMargins left="0.7" right="0.7" top="0.75" bottom="0.75" header="0.3" footer="0.3"/>
    </customSheetView>
    <customSheetView guid="{06E0BFEC-26B1-439F-9F91-D4251EABDD05}">
      <selection activeCell="A4" sqref="A4:E29"/>
      <pageMargins left="0.7" right="0.7" top="0.75" bottom="0.75" header="0.3" footer="0.3"/>
    </customSheetView>
    <customSheetView guid="{C9C26154-0979-4920-B652-51709B043797}" topLeftCell="A13">
      <selection activeCell="A4" sqref="A4: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topLeftCell="A23" workbookViewId="0">
      <selection activeCell="D28" sqref="D2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246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245</v>
      </c>
      <c r="D17" s="37" t="s">
        <v>53</v>
      </c>
      <c r="E17" s="44">
        <v>42.85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58</v>
      </c>
      <c r="D23" s="32" t="s">
        <v>16</v>
      </c>
      <c r="E23" s="21">
        <v>91.8</v>
      </c>
    </row>
    <row r="24" spans="2:5" ht="40.15" customHeight="1" x14ac:dyDescent="0.25">
      <c r="B24" s="5" t="s">
        <v>6</v>
      </c>
      <c r="C24" s="20" t="s">
        <v>215</v>
      </c>
      <c r="D24" s="32" t="s">
        <v>74</v>
      </c>
      <c r="E24" s="21">
        <v>404</v>
      </c>
    </row>
    <row r="25" spans="2:5" ht="22.15" customHeight="1" x14ac:dyDescent="0.25">
      <c r="B25" s="2"/>
      <c r="C25" s="24" t="s">
        <v>61</v>
      </c>
      <c r="D25" s="33" t="s">
        <v>62</v>
      </c>
      <c r="E25" s="23">
        <v>26.48</v>
      </c>
    </row>
    <row r="26" spans="2:5" ht="14.45" customHeight="1" x14ac:dyDescent="0.25">
      <c r="B26" s="2"/>
      <c r="C26" s="24"/>
      <c r="D26" s="33"/>
      <c r="E26" s="23"/>
    </row>
    <row r="27" spans="2:5" ht="30.75" thickBot="1" x14ac:dyDescent="0.3">
      <c r="B27" s="3"/>
      <c r="C27" s="19"/>
      <c r="D27" s="49" t="s">
        <v>232</v>
      </c>
      <c r="E27" s="50">
        <f>E25+E24+E23+E22+E21+E20+E19+E18+E17+E16+E15+E14+E13</f>
        <v>1671.83</v>
      </c>
    </row>
  </sheetData>
  <customSheetViews>
    <customSheetView guid="{7D113E4B-2489-4A93-A066-E9128A217E1E}" topLeftCell="A23">
      <selection activeCell="D28" sqref="D28"/>
      <pageMargins left="0.7" right="0.7" top="0.75" bottom="0.75" header="0.3" footer="0.3"/>
    </customSheetView>
    <customSheetView guid="{06E0BFEC-26B1-439F-9F91-D4251EABDD05}" topLeftCell="A19">
      <selection activeCell="E17" sqref="E17"/>
      <pageMargins left="0.7" right="0.7" top="0.75" bottom="0.75" header="0.3" footer="0.3"/>
    </customSheetView>
    <customSheetView guid="{C9C26154-0979-4920-B652-51709B043797}" topLeftCell="A11">
      <selection activeCell="E29" sqref="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20" workbookViewId="0">
      <selection activeCell="D30" sqref="D30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233.1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32.25" customHeight="1" thickBot="1" x14ac:dyDescent="0.3">
      <c r="B15" s="2"/>
      <c r="C15" s="29" t="s">
        <v>183</v>
      </c>
      <c r="D15" s="31" t="s">
        <v>14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41</v>
      </c>
      <c r="C17" s="18" t="s">
        <v>171</v>
      </c>
      <c r="D17" s="37" t="s">
        <v>35</v>
      </c>
      <c r="E17" s="44">
        <v>56.34</v>
      </c>
    </row>
    <row r="18" spans="2:5" ht="52.15" customHeight="1" x14ac:dyDescent="0.25">
      <c r="B18" s="5"/>
      <c r="C18" s="40" t="s">
        <v>247</v>
      </c>
      <c r="D18" s="41" t="s">
        <v>217</v>
      </c>
      <c r="E18" s="45">
        <v>79.599999999999994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248</v>
      </c>
      <c r="D25" s="39" t="s">
        <v>207</v>
      </c>
      <c r="E25" s="48">
        <v>88.5</v>
      </c>
    </row>
    <row r="26" spans="2:5" ht="40.15" customHeight="1" x14ac:dyDescent="0.25">
      <c r="B26" s="5" t="s">
        <v>6</v>
      </c>
      <c r="C26" s="20" t="s">
        <v>181</v>
      </c>
      <c r="D26" s="32" t="s">
        <v>16</v>
      </c>
      <c r="E26" s="21">
        <v>268.5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249</v>
      </c>
      <c r="E29" s="50">
        <f>E28+E27+E26+E25+E24+E23+E22+E21+E20+E19+E18+E17+E16+E15+E14+E13</f>
        <v>1767.7199999999996</v>
      </c>
    </row>
  </sheetData>
  <customSheetViews>
    <customSheetView guid="{7D113E4B-2489-4A93-A066-E9128A217E1E}" topLeftCell="A20">
      <selection activeCell="D30" sqref="D30"/>
      <pageMargins left="0.7" right="0.7" top="0.75" bottom="0.75" header="0.3" footer="0.3"/>
    </customSheetView>
    <customSheetView guid="{06E0BFEC-26B1-439F-9F91-D4251EABDD05}" topLeftCell="A10">
      <selection activeCell="D30" sqref="D30"/>
      <pageMargins left="0.7" right="0.7" top="0.75" bottom="0.75" header="0.3" footer="0.3"/>
    </customSheetView>
    <customSheetView guid="{C9C26154-0979-4920-B652-51709B043797}" topLeftCell="A13">
      <selection activeCell="E27" sqref="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19" workbookViewId="0">
      <selection activeCell="D30" sqref="D30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48</v>
      </c>
      <c r="E13" s="26">
        <v>225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184</v>
      </c>
      <c r="D17" s="37" t="s">
        <v>53</v>
      </c>
      <c r="E17" s="44">
        <v>45.6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185</v>
      </c>
      <c r="D19" s="41" t="s">
        <v>106</v>
      </c>
      <c r="E19" s="45">
        <v>201.98</v>
      </c>
    </row>
    <row r="20" spans="2:5" x14ac:dyDescent="0.25">
      <c r="B20" s="5"/>
      <c r="C20" s="42" t="s">
        <v>57</v>
      </c>
      <c r="D20" s="43" t="s">
        <v>16</v>
      </c>
      <c r="E20" s="46">
        <v>68.180000000000007</v>
      </c>
    </row>
    <row r="21" spans="2:5" ht="21.6" customHeight="1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21.6" customHeight="1" thickBot="1" x14ac:dyDescent="0.3">
      <c r="B22" s="2"/>
      <c r="C22" s="60" t="s">
        <v>2</v>
      </c>
      <c r="D22" s="61" t="s">
        <v>46</v>
      </c>
      <c r="E22" s="62">
        <v>58.75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160</v>
      </c>
      <c r="D24" s="39" t="s">
        <v>18</v>
      </c>
      <c r="E24" s="48">
        <v>192</v>
      </c>
    </row>
    <row r="25" spans="2:5" ht="40.15" customHeight="1" x14ac:dyDescent="0.25">
      <c r="B25" s="5" t="s">
        <v>6</v>
      </c>
      <c r="C25" s="20" t="s">
        <v>161</v>
      </c>
      <c r="D25" s="32" t="s">
        <v>69</v>
      </c>
      <c r="E25" s="21">
        <v>124.56</v>
      </c>
    </row>
    <row r="26" spans="2:5" ht="22.15" customHeight="1" x14ac:dyDescent="0.25">
      <c r="B26" s="2"/>
      <c r="C26" s="24" t="s">
        <v>88</v>
      </c>
      <c r="D26" s="33" t="s">
        <v>89</v>
      </c>
      <c r="E26" s="23">
        <v>128.1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232</v>
      </c>
      <c r="E29" s="50">
        <f>E28+E27+E26+E25+E24+E23+E22+E21+E20+E19+E18+E17+E16+E15+E14+E13</f>
        <v>1633.6999999999998</v>
      </c>
    </row>
  </sheetData>
  <customSheetViews>
    <customSheetView guid="{7D113E4B-2489-4A93-A066-E9128A217E1E}" topLeftCell="A19">
      <selection activeCell="D30" sqref="D30"/>
      <pageMargins left="0.7" right="0.7" top="0.75" bottom="0.75" header="0.3" footer="0.3"/>
    </customSheetView>
    <customSheetView guid="{06E0BFEC-26B1-439F-9F91-D4251EABDD05}" topLeftCell="A22">
      <selection activeCell="E17" sqref="E17"/>
      <pageMargins left="0.7" right="0.7" top="0.75" bottom="0.75" header="0.3" footer="0.3"/>
    </customSheetView>
    <customSheetView guid="{C9C26154-0979-4920-B652-51709B043797}" topLeftCell="A10">
      <selection activeCell="D29" sqref="D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22" workbookViewId="0">
      <selection activeCell="D29" sqref="D2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182</v>
      </c>
      <c r="D18" s="41" t="s">
        <v>149</v>
      </c>
      <c r="E18" s="45">
        <v>87.64</v>
      </c>
    </row>
    <row r="19" spans="2:5" ht="36.6" customHeight="1" x14ac:dyDescent="0.25">
      <c r="B19" s="5"/>
      <c r="C19" s="40" t="s">
        <v>187</v>
      </c>
      <c r="D19" s="41" t="s">
        <v>101</v>
      </c>
      <c r="E19" s="45">
        <v>112.5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188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123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232</v>
      </c>
      <c r="E28" s="50">
        <f>E27+E26+E25+E24+E23+E22+E21+E20+E18+E19+E17+E16+E15+E13+14:14</f>
        <v>1740.3599999999997</v>
      </c>
    </row>
  </sheetData>
  <customSheetViews>
    <customSheetView guid="{7D113E4B-2489-4A93-A066-E9128A217E1E}" topLeftCell="A22">
      <selection activeCell="D29" sqref="D29"/>
      <pageMargins left="0.7" right="0.7" top="0.75" bottom="0.75" header="0.3" footer="0.3"/>
    </customSheetView>
    <customSheetView guid="{06E0BFEC-26B1-439F-9F91-D4251EABDD05}" topLeftCell="A25">
      <selection activeCell="D29" sqref="D29"/>
      <pageMargins left="0.7" right="0.7" top="0.75" bottom="0.75" header="0.3" footer="0.3"/>
    </customSheetView>
    <customSheetView guid="{C9C26154-0979-4920-B652-51709B043797}" topLeftCell="A4">
      <selection activeCell="E29" sqref="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28" workbookViewId="0">
      <selection activeCell="D30" sqref="D30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48</v>
      </c>
      <c r="E13" s="26">
        <v>186.3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230</v>
      </c>
      <c r="D17" s="37" t="s">
        <v>53</v>
      </c>
      <c r="E17" s="44">
        <v>42.85</v>
      </c>
    </row>
    <row r="18" spans="2:5" ht="52.15" customHeight="1" x14ac:dyDescent="0.25">
      <c r="B18" s="5"/>
      <c r="C18" s="40" t="s">
        <v>173</v>
      </c>
      <c r="D18" s="41" t="s">
        <v>16</v>
      </c>
      <c r="E18" s="45">
        <v>106.74</v>
      </c>
    </row>
    <row r="19" spans="2:5" ht="36.6" customHeight="1" x14ac:dyDescent="0.25">
      <c r="B19" s="5"/>
      <c r="C19" s="40" t="s">
        <v>174</v>
      </c>
      <c r="D19" s="41" t="s">
        <v>115</v>
      </c>
      <c r="E19" s="45">
        <v>290.64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18</v>
      </c>
      <c r="E21" s="46">
        <v>47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153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154</v>
      </c>
      <c r="D24" s="39" t="s">
        <v>53</v>
      </c>
      <c r="E24" s="48">
        <v>165.5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189</v>
      </c>
      <c r="D26" s="33" t="s">
        <v>89</v>
      </c>
      <c r="E26" s="23">
        <v>212.8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232</v>
      </c>
      <c r="E29" s="50">
        <f>E28+E27+E26+E25+E24+E23+E22+E21+E20+E19+E18+E17+E16+E15+E14+E13</f>
        <v>1770.11</v>
      </c>
    </row>
  </sheetData>
  <customSheetViews>
    <customSheetView guid="{7D113E4B-2489-4A93-A066-E9128A217E1E}" topLeftCell="A28">
      <selection activeCell="D30" sqref="D30"/>
      <pageMargins left="0.7" right="0.7" top="0.75" bottom="0.75" header="0.3" footer="0.3"/>
    </customSheetView>
    <customSheetView guid="{06E0BFEC-26B1-439F-9F91-D4251EABDD05}" topLeftCell="A22">
      <selection activeCell="D30" sqref="D30"/>
      <pageMargins left="0.7" right="0.7" top="0.75" bottom="0.75" header="0.3" footer="0.3"/>
    </customSheetView>
    <customSheetView guid="{C9C26154-0979-4920-B652-51709B043797}" topLeftCell="A4">
      <selection activeCell="E18" sqref="E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topLeftCell="A19" workbookViewId="0">
      <selection activeCell="D28" sqref="D2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190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44</v>
      </c>
      <c r="E16" s="36">
        <v>76</v>
      </c>
    </row>
    <row r="17" spans="2:5" ht="30" x14ac:dyDescent="0.25">
      <c r="B17" s="5" t="s">
        <v>41</v>
      </c>
      <c r="C17" s="18" t="s">
        <v>191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175</v>
      </c>
      <c r="D18" s="41" t="s">
        <v>16</v>
      </c>
      <c r="E18" s="45">
        <v>61.74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192</v>
      </c>
      <c r="D20" s="43" t="s">
        <v>16</v>
      </c>
      <c r="E20" s="46">
        <v>68.180000000000007</v>
      </c>
    </row>
    <row r="21" spans="2:5" x14ac:dyDescent="0.25">
      <c r="B21" s="5"/>
      <c r="C21" s="40" t="s">
        <v>2</v>
      </c>
      <c r="D21" s="41" t="s">
        <v>46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91</v>
      </c>
      <c r="D23" s="32" t="s">
        <v>16</v>
      </c>
      <c r="E23" s="21">
        <v>102</v>
      </c>
    </row>
    <row r="24" spans="2:5" ht="40.15" customHeight="1" x14ac:dyDescent="0.25">
      <c r="B24" s="5" t="s">
        <v>6</v>
      </c>
      <c r="C24" s="20" t="s">
        <v>134</v>
      </c>
      <c r="D24" s="32" t="s">
        <v>74</v>
      </c>
      <c r="E24" s="21">
        <v>289.66000000000003</v>
      </c>
    </row>
    <row r="25" spans="2:5" ht="21.75" customHeight="1" x14ac:dyDescent="0.25">
      <c r="B25" s="2"/>
      <c r="C25" s="24" t="s">
        <v>75</v>
      </c>
      <c r="D25" s="33" t="s">
        <v>13</v>
      </c>
      <c r="E25" s="23">
        <v>24.1</v>
      </c>
    </row>
    <row r="26" spans="2:5" ht="14.45" customHeight="1" x14ac:dyDescent="0.25">
      <c r="B26" s="2"/>
      <c r="C26" s="24" t="s">
        <v>2</v>
      </c>
      <c r="D26" s="33" t="s">
        <v>19</v>
      </c>
      <c r="E26" s="23">
        <v>70.5</v>
      </c>
    </row>
    <row r="27" spans="2:5" ht="30.75" thickBot="1" x14ac:dyDescent="0.3">
      <c r="B27" s="3"/>
      <c r="C27" s="19"/>
      <c r="D27" s="49" t="s">
        <v>235</v>
      </c>
      <c r="E27" s="50">
        <f>E26+E25+E24+E23+E22+E21+E20+E19+E18+E17+E16+E15+E14+E13</f>
        <v>1531.71</v>
      </c>
    </row>
  </sheetData>
  <customSheetViews>
    <customSheetView guid="{7D113E4B-2489-4A93-A066-E9128A217E1E}" topLeftCell="A19">
      <selection activeCell="D28" sqref="D28"/>
      <pageMargins left="0.7" right="0.7" top="0.75" bottom="0.75" header="0.3" footer="0.3"/>
    </customSheetView>
    <customSheetView guid="{06E0BFEC-26B1-439F-9F91-D4251EABDD05}" topLeftCell="A22">
      <selection activeCell="D29" sqref="D29"/>
      <pageMargins left="0.7" right="0.7" top="0.75" bottom="0.75" header="0.3" footer="0.3"/>
    </customSheetView>
    <customSheetView guid="{C9C26154-0979-4920-B652-51709B043797}" topLeftCell="A4">
      <selection activeCell="E28" sqref="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25" workbookViewId="0">
      <selection activeCell="D29" sqref="D2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193</v>
      </c>
      <c r="D13" s="30" t="s">
        <v>115</v>
      </c>
      <c r="E13" s="26">
        <v>120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176</v>
      </c>
      <c r="D17" s="37" t="s">
        <v>35</v>
      </c>
      <c r="E17" s="44">
        <v>75.06</v>
      </c>
    </row>
    <row r="18" spans="2:5" ht="60.75" customHeight="1" x14ac:dyDescent="0.25">
      <c r="B18" s="5"/>
      <c r="C18" s="40" t="s">
        <v>194</v>
      </c>
      <c r="D18" s="41" t="s">
        <v>149</v>
      </c>
      <c r="E18" s="45">
        <v>106.12</v>
      </c>
    </row>
    <row r="19" spans="2:5" ht="36.6" customHeight="1" x14ac:dyDescent="0.25">
      <c r="B19" s="5"/>
      <c r="C19" s="40" t="s">
        <v>177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195</v>
      </c>
      <c r="D20" s="41" t="s">
        <v>168</v>
      </c>
      <c r="E20" s="45">
        <v>141.96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196</v>
      </c>
      <c r="D25" s="39" t="s">
        <v>83</v>
      </c>
      <c r="E25" s="48">
        <v>83</v>
      </c>
    </row>
    <row r="26" spans="2:5" ht="40.15" customHeight="1" x14ac:dyDescent="0.25">
      <c r="B26" s="5" t="s">
        <v>79</v>
      </c>
      <c r="C26" s="20" t="s">
        <v>197</v>
      </c>
      <c r="D26" s="32" t="s">
        <v>44</v>
      </c>
      <c r="E26" s="21">
        <v>245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232</v>
      </c>
      <c r="E28" s="50">
        <f>E27+E26+E25+E24+E23+E22+E21+E20+E18+E13+E19+E17+E16+E15+E14</f>
        <v>1555.5199999999998</v>
      </c>
    </row>
  </sheetData>
  <customSheetViews>
    <customSheetView guid="{7D113E4B-2489-4A93-A066-E9128A217E1E}" topLeftCell="A25">
      <selection activeCell="D29" sqref="D29"/>
      <pageMargins left="0.7" right="0.7" top="0.75" bottom="0.75" header="0.3" footer="0.3"/>
    </customSheetView>
    <customSheetView guid="{06E0BFEC-26B1-439F-9F91-D4251EABDD05}">
      <selection activeCell="A2" sqref="A2:E28"/>
      <pageMargins left="0.7" right="0.7" top="0.75" bottom="0.75" header="0.3" footer="0.3"/>
    </customSheetView>
    <customSheetView guid="{C9C26154-0979-4920-B652-51709B043797}">
      <selection activeCell="G28" sqref="G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topLeftCell="A19" workbookViewId="0">
      <selection activeCell="D28" sqref="D28"/>
    </sheetView>
  </sheetViews>
  <sheetFormatPr defaultRowHeight="15" x14ac:dyDescent="0.25"/>
  <cols>
    <col min="3" max="3" width="35.42578125" customWidth="1"/>
    <col min="4" max="4" width="17.85546875" customWidth="1"/>
    <col min="5" max="5" width="25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112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5" x14ac:dyDescent="0.25">
      <c r="B12" s="1" t="s">
        <v>76</v>
      </c>
      <c r="C12" s="25" t="s">
        <v>97</v>
      </c>
      <c r="D12" s="30" t="s">
        <v>48</v>
      </c>
      <c r="E12" s="26">
        <v>208.76</v>
      </c>
    </row>
    <row r="13" spans="2:5" ht="15.75" x14ac:dyDescent="0.25">
      <c r="B13" s="2"/>
      <c r="C13" s="27" t="s">
        <v>49</v>
      </c>
      <c r="D13" s="31" t="s">
        <v>13</v>
      </c>
      <c r="E13" s="28">
        <v>72.7</v>
      </c>
    </row>
    <row r="14" spans="2:5" ht="16.5" thickBot="1" x14ac:dyDescent="0.3">
      <c r="B14" s="2"/>
      <c r="C14" s="29" t="s">
        <v>8</v>
      </c>
      <c r="D14" s="31" t="s">
        <v>14</v>
      </c>
      <c r="E14" s="34">
        <v>111.6</v>
      </c>
    </row>
    <row r="15" spans="2:5" ht="15.75" thickBot="1" x14ac:dyDescent="0.3">
      <c r="B15" s="4" t="s">
        <v>5</v>
      </c>
      <c r="C15" s="17" t="s">
        <v>20</v>
      </c>
      <c r="D15" s="35" t="s">
        <v>16</v>
      </c>
      <c r="E15" s="36">
        <v>76</v>
      </c>
    </row>
    <row r="16" spans="2:5" ht="30" x14ac:dyDescent="0.25">
      <c r="B16" s="5" t="s">
        <v>77</v>
      </c>
      <c r="C16" s="18" t="s">
        <v>198</v>
      </c>
      <c r="D16" s="37" t="s">
        <v>53</v>
      </c>
      <c r="E16" s="44">
        <v>34.799999999999997</v>
      </c>
    </row>
    <row r="17" spans="2:5" ht="30" x14ac:dyDescent="0.25">
      <c r="B17" s="5"/>
      <c r="C17" s="40" t="s">
        <v>199</v>
      </c>
      <c r="D17" s="41" t="s">
        <v>200</v>
      </c>
      <c r="E17" s="45">
        <v>88.56</v>
      </c>
    </row>
    <row r="18" spans="2:5" ht="30" x14ac:dyDescent="0.25">
      <c r="B18" s="5"/>
      <c r="C18" s="40" t="s">
        <v>201</v>
      </c>
      <c r="D18" s="41" t="s">
        <v>101</v>
      </c>
      <c r="E18" s="45">
        <v>112.5</v>
      </c>
    </row>
    <row r="19" spans="2:5" x14ac:dyDescent="0.25">
      <c r="B19" s="5"/>
      <c r="C19" s="40" t="s">
        <v>102</v>
      </c>
      <c r="D19" s="41" t="s">
        <v>30</v>
      </c>
      <c r="E19" s="45">
        <v>135.46</v>
      </c>
    </row>
    <row r="20" spans="2:5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188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123</v>
      </c>
      <c r="D24" s="39" t="s">
        <v>53</v>
      </c>
      <c r="E24" s="48">
        <v>90.2</v>
      </c>
    </row>
    <row r="25" spans="2:5" ht="31.5" x14ac:dyDescent="0.25">
      <c r="B25" s="5" t="s">
        <v>79</v>
      </c>
      <c r="C25" s="20" t="s">
        <v>202</v>
      </c>
      <c r="D25" s="32" t="s">
        <v>106</v>
      </c>
      <c r="E25" s="21">
        <v>390.4</v>
      </c>
    </row>
    <row r="26" spans="2:5" ht="15.75" x14ac:dyDescent="0.25">
      <c r="B26" s="2"/>
      <c r="C26" s="24" t="s">
        <v>107</v>
      </c>
      <c r="D26" s="33" t="s">
        <v>13</v>
      </c>
      <c r="E26" s="23">
        <v>79.38</v>
      </c>
    </row>
    <row r="27" spans="2:5" ht="15.75" thickBot="1" x14ac:dyDescent="0.3">
      <c r="B27" s="3"/>
      <c r="C27" s="19"/>
      <c r="D27" s="49" t="s">
        <v>232</v>
      </c>
      <c r="E27" s="50">
        <f>E26+E25+E24+E23+E22+E21+E20+E19+E18+E17+E16+E15+E14+E13+E12</f>
        <v>1712.6899999999998</v>
      </c>
    </row>
  </sheetData>
  <customSheetViews>
    <customSheetView guid="{7D113E4B-2489-4A93-A066-E9128A217E1E}" topLeftCell="A19">
      <selection activeCell="D28" sqref="D28"/>
      <pageMargins left="0.7" right="0.7" top="0.75" bottom="0.75" header="0.3" footer="0.3"/>
    </customSheetView>
    <customSheetView guid="{06E0BFEC-26B1-439F-9F91-D4251EABDD05}" topLeftCell="A4">
      <selection activeCell="E12" sqref="E12"/>
      <pageMargins left="0.7" right="0.7" top="0.75" bottom="0.75" header="0.3" footer="0.3"/>
    </customSheetView>
    <customSheetView guid="{C9C26154-0979-4920-B652-51709B043797}" topLeftCell="A4">
      <selection activeCell="E28" sqref="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9"/>
  <sheetViews>
    <sheetView topLeftCell="A10" workbookViewId="0">
      <selection sqref="A1:E31"/>
    </sheetView>
  </sheetViews>
  <sheetFormatPr defaultRowHeight="15" x14ac:dyDescent="0.25"/>
  <cols>
    <col min="1" max="1" width="10.85546875" customWidth="1"/>
    <col min="2" max="2" width="13.85546875" customWidth="1"/>
    <col min="3" max="3" width="32.85546875" customWidth="1"/>
    <col min="4" max="4" width="17.7109375" customWidth="1"/>
    <col min="5" max="5" width="18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111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94.5" x14ac:dyDescent="0.25">
      <c r="B12" s="1" t="s">
        <v>76</v>
      </c>
      <c r="C12" s="25" t="s">
        <v>203</v>
      </c>
      <c r="D12" s="30" t="s">
        <v>48</v>
      </c>
      <c r="E12" s="26">
        <v>223.41</v>
      </c>
    </row>
    <row r="13" spans="2:5" ht="15.75" x14ac:dyDescent="0.25">
      <c r="B13" s="2"/>
      <c r="C13" s="27" t="s">
        <v>81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204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105" x14ac:dyDescent="0.25">
      <c r="B16" s="5" t="s">
        <v>77</v>
      </c>
      <c r="C16" s="18" t="s">
        <v>165</v>
      </c>
      <c r="D16" s="37" t="s">
        <v>35</v>
      </c>
      <c r="E16" s="44">
        <v>56.34</v>
      </c>
    </row>
    <row r="17" spans="2:5" ht="105" x14ac:dyDescent="0.25">
      <c r="B17" s="5"/>
      <c r="C17" s="40" t="s">
        <v>178</v>
      </c>
      <c r="D17" s="41" t="s">
        <v>16</v>
      </c>
      <c r="E17" s="45">
        <v>120.08</v>
      </c>
    </row>
    <row r="18" spans="2:5" ht="60" x14ac:dyDescent="0.25">
      <c r="B18" s="5"/>
      <c r="C18" s="40" t="s">
        <v>179</v>
      </c>
      <c r="D18" s="41" t="s">
        <v>87</v>
      </c>
      <c r="E18" s="45">
        <v>136.31</v>
      </c>
    </row>
    <row r="19" spans="2:5" ht="105" x14ac:dyDescent="0.25">
      <c r="B19" s="5"/>
      <c r="C19" s="40" t="s">
        <v>205</v>
      </c>
      <c r="D19" s="41" t="s">
        <v>89</v>
      </c>
      <c r="E19" s="45">
        <v>172.4</v>
      </c>
    </row>
    <row r="20" spans="2:5" ht="60" x14ac:dyDescent="0.25">
      <c r="B20" s="5"/>
      <c r="C20" s="40" t="s">
        <v>152</v>
      </c>
      <c r="D20" s="41" t="s">
        <v>16</v>
      </c>
      <c r="E20" s="45">
        <v>55.26</v>
      </c>
    </row>
    <row r="21" spans="2:5" ht="45" x14ac:dyDescent="0.25">
      <c r="B21" s="5"/>
      <c r="C21" s="42" t="s">
        <v>2</v>
      </c>
      <c r="D21" s="43" t="s">
        <v>46</v>
      </c>
      <c r="E21" s="46">
        <v>58.75</v>
      </c>
    </row>
    <row r="22" spans="2:5" ht="30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206</v>
      </c>
      <c r="D24" s="39" t="s">
        <v>207</v>
      </c>
      <c r="E24" s="48">
        <v>128.1</v>
      </c>
    </row>
    <row r="25" spans="2:5" ht="78.75" x14ac:dyDescent="0.25">
      <c r="B25" s="5" t="s">
        <v>79</v>
      </c>
      <c r="C25" s="20" t="s">
        <v>208</v>
      </c>
      <c r="D25" s="32" t="s">
        <v>209</v>
      </c>
      <c r="E25" s="21">
        <v>63</v>
      </c>
    </row>
    <row r="26" spans="2:5" ht="94.5" x14ac:dyDescent="0.25">
      <c r="B26" s="5"/>
      <c r="C26" s="54" t="s">
        <v>210</v>
      </c>
      <c r="D26" s="55" t="s">
        <v>71</v>
      </c>
      <c r="E26" s="56">
        <v>192.01</v>
      </c>
    </row>
    <row r="27" spans="2:5" ht="78.75" x14ac:dyDescent="0.25">
      <c r="B27" s="2"/>
      <c r="C27" s="24" t="s">
        <v>96</v>
      </c>
      <c r="D27" s="33" t="s">
        <v>62</v>
      </c>
      <c r="E27" s="23">
        <v>26.48</v>
      </c>
    </row>
    <row r="28" spans="2:5" ht="15.75" x14ac:dyDescent="0.25">
      <c r="B28" s="2"/>
      <c r="C28" s="24"/>
      <c r="D28" s="33"/>
      <c r="E28" s="23"/>
    </row>
    <row r="29" spans="2:5" ht="15.75" thickBot="1" x14ac:dyDescent="0.3">
      <c r="B29" s="3"/>
      <c r="C29" s="19"/>
      <c r="D29" s="49" t="s">
        <v>233</v>
      </c>
      <c r="E29" s="50">
        <f>E27+E26+E25+E24+E23+E22+E21+E20+E19+E18+E17+E16+E15+E14+E13+E12</f>
        <v>1647.01</v>
      </c>
    </row>
  </sheetData>
  <customSheetViews>
    <customSheetView guid="{7D113E4B-2489-4A93-A066-E9128A217E1E}" topLeftCell="A25">
      <selection sqref="A1: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tabSelected="1" workbookViewId="0">
      <selection sqref="A1:E26"/>
    </sheetView>
  </sheetViews>
  <sheetFormatPr defaultRowHeight="15" x14ac:dyDescent="0.25"/>
  <cols>
    <col min="1" max="1" width="10.7109375" customWidth="1"/>
    <col min="2" max="2" width="11.7109375" customWidth="1"/>
    <col min="3" max="3" width="35.42578125" customWidth="1"/>
    <col min="4" max="4" width="17.85546875" customWidth="1"/>
    <col min="5" max="5" width="23.7109375" customWidth="1"/>
  </cols>
  <sheetData>
    <row r="1" spans="2:5" x14ac:dyDescent="0.25">
      <c r="B1" t="s">
        <v>33</v>
      </c>
    </row>
    <row r="4" spans="2:5" x14ac:dyDescent="0.25">
      <c r="C4" t="s">
        <v>110</v>
      </c>
    </row>
    <row r="6" spans="2:5" x14ac:dyDescent="0.25">
      <c r="B6" s="10" t="s">
        <v>4</v>
      </c>
      <c r="C6" s="12" t="s">
        <v>39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110.25" x14ac:dyDescent="0.25">
      <c r="B10" s="1" t="s">
        <v>76</v>
      </c>
      <c r="C10" s="25" t="s">
        <v>63</v>
      </c>
      <c r="D10" s="30" t="s">
        <v>48</v>
      </c>
      <c r="E10" s="26">
        <v>186.3</v>
      </c>
    </row>
    <row r="11" spans="2:5" ht="15.75" x14ac:dyDescent="0.25">
      <c r="B11" s="2"/>
      <c r="C11" s="27" t="s">
        <v>211</v>
      </c>
      <c r="D11" s="31" t="s">
        <v>13</v>
      </c>
      <c r="E11" s="28">
        <v>58.83</v>
      </c>
    </row>
    <row r="12" spans="2:5" ht="16.5" thickBot="1" x14ac:dyDescent="0.3">
      <c r="B12" s="2"/>
      <c r="C12" s="29" t="s">
        <v>8</v>
      </c>
      <c r="D12" s="31" t="s">
        <v>14</v>
      </c>
      <c r="E12" s="34">
        <v>111.6</v>
      </c>
    </row>
    <row r="13" spans="2:5" ht="15.75" thickBot="1" x14ac:dyDescent="0.3">
      <c r="B13" s="4" t="s">
        <v>5</v>
      </c>
      <c r="C13" s="17" t="s">
        <v>20</v>
      </c>
      <c r="D13" s="35" t="s">
        <v>16</v>
      </c>
      <c r="E13" s="36">
        <v>76</v>
      </c>
    </row>
    <row r="14" spans="2:5" ht="105" x14ac:dyDescent="0.25">
      <c r="B14" s="5" t="s">
        <v>77</v>
      </c>
      <c r="C14" s="18" t="s">
        <v>212</v>
      </c>
      <c r="D14" s="37" t="s">
        <v>35</v>
      </c>
      <c r="E14" s="44">
        <v>24.24</v>
      </c>
    </row>
    <row r="15" spans="2:5" ht="120" x14ac:dyDescent="0.25">
      <c r="B15" s="5"/>
      <c r="C15" s="40" t="s">
        <v>180</v>
      </c>
      <c r="D15" s="41" t="s">
        <v>21</v>
      </c>
      <c r="E15" s="45">
        <v>75.959999999999994</v>
      </c>
    </row>
    <row r="16" spans="2:5" ht="45" x14ac:dyDescent="0.25">
      <c r="B16" s="5"/>
      <c r="C16" s="40" t="s">
        <v>68</v>
      </c>
      <c r="D16" s="41" t="s">
        <v>69</v>
      </c>
      <c r="E16" s="45">
        <v>225.4</v>
      </c>
    </row>
    <row r="17" spans="2:5" ht="135" x14ac:dyDescent="0.25">
      <c r="B17" s="5"/>
      <c r="C17" s="40" t="s">
        <v>213</v>
      </c>
      <c r="D17" s="41" t="s">
        <v>214</v>
      </c>
      <c r="E17" s="45">
        <v>137.68</v>
      </c>
    </row>
    <row r="18" spans="2:5" ht="30" x14ac:dyDescent="0.25">
      <c r="B18" s="5"/>
      <c r="C18" s="40" t="s">
        <v>141</v>
      </c>
      <c r="D18" s="41" t="s">
        <v>16</v>
      </c>
      <c r="E18" s="45">
        <v>68.2</v>
      </c>
    </row>
    <row r="19" spans="2:5" ht="45" x14ac:dyDescent="0.25">
      <c r="B19" s="5"/>
      <c r="C19" s="42" t="s">
        <v>2</v>
      </c>
      <c r="D19" s="43" t="s">
        <v>46</v>
      </c>
      <c r="E19" s="46">
        <v>58.75</v>
      </c>
    </row>
    <row r="20" spans="2:5" ht="30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60" x14ac:dyDescent="0.25">
      <c r="B21" s="6" t="s">
        <v>78</v>
      </c>
      <c r="C21" s="20" t="s">
        <v>27</v>
      </c>
      <c r="D21" s="32" t="s">
        <v>16</v>
      </c>
      <c r="E21" s="21">
        <v>96.3</v>
      </c>
    </row>
    <row r="22" spans="2:5" ht="16.5" thickBot="1" x14ac:dyDescent="0.3">
      <c r="B22" s="7"/>
      <c r="C22" s="22" t="s">
        <v>104</v>
      </c>
      <c r="D22" s="39" t="s">
        <v>207</v>
      </c>
      <c r="E22" s="48">
        <v>170.67</v>
      </c>
    </row>
    <row r="23" spans="2:5" ht="47.25" x14ac:dyDescent="0.25">
      <c r="B23" s="5" t="s">
        <v>79</v>
      </c>
      <c r="C23" s="20" t="s">
        <v>73</v>
      </c>
      <c r="D23" s="32" t="s">
        <v>74</v>
      </c>
      <c r="E23" s="21">
        <v>335.23</v>
      </c>
    </row>
    <row r="24" spans="2:5" ht="31.5" x14ac:dyDescent="0.25">
      <c r="B24" s="2"/>
      <c r="C24" s="24" t="s">
        <v>75</v>
      </c>
      <c r="D24" s="33" t="s">
        <v>13</v>
      </c>
      <c r="E24" s="23">
        <v>24.1</v>
      </c>
    </row>
    <row r="25" spans="2:5" ht="47.25" x14ac:dyDescent="0.25">
      <c r="B25" s="2"/>
      <c r="C25" s="24" t="s">
        <v>2</v>
      </c>
      <c r="D25" s="33" t="s">
        <v>19</v>
      </c>
      <c r="E25" s="23">
        <v>70.5</v>
      </c>
    </row>
    <row r="26" spans="2:5" ht="30.75" thickBot="1" x14ac:dyDescent="0.3">
      <c r="B26" s="3"/>
      <c r="C26" s="19"/>
      <c r="D26" s="49" t="s">
        <v>232</v>
      </c>
      <c r="E26" s="50">
        <f>E25+E24+E23+E22+E21+E20+E19+E18+E17+E16+E15+E14+E13+E12+E11+E10</f>
        <v>1808.86</v>
      </c>
    </row>
  </sheetData>
  <customSheetViews>
    <customSheetView guid="{7D113E4B-2489-4A93-A066-E9128A217E1E}" topLeftCell="A22">
      <selection sqref="A1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 state="hidden" topLeftCell="A4">
      <selection activeCell="C18" sqref="C18"/>
      <pageMargins left="0.7" right="0.7" top="0.75" bottom="0.75" header="0.3" footer="0.3"/>
    </customSheetView>
    <customSheetView guid="{06E0BFEC-26B1-439F-9F91-D4251EABDD05}" state="hidden" topLeftCell="A4">
      <selection activeCell="C18" sqref="C18"/>
      <pageMargins left="0.7" right="0.7" top="0.75" bottom="0.75" header="0.3" footer="0.3"/>
    </customSheetView>
    <customSheetView guid="{C9C26154-0979-4920-B652-51709B043797}" state="hidden" topLeftCell="A4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10" workbookViewId="0">
      <selection activeCell="E31" sqref="E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169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166</v>
      </c>
      <c r="D27" s="32" t="s">
        <v>44</v>
      </c>
      <c r="E27" s="21">
        <v>420</v>
      </c>
    </row>
    <row r="28" spans="2:5" ht="40.15" customHeight="1" x14ac:dyDescent="0.25">
      <c r="B28" s="5"/>
      <c r="C28" s="54"/>
      <c r="D28" s="55"/>
      <c r="E28" s="56"/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/>
      <c r="D30" s="33"/>
      <c r="E30" s="23"/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1725.0000000000005</v>
      </c>
    </row>
  </sheetData>
  <customSheetViews>
    <customSheetView guid="{7D113E4B-2489-4A93-A066-E9128A217E1E}" state="hidden" topLeftCell="A10">
      <selection activeCell="E31" sqref="E31"/>
      <pageMargins left="0.7" right="0.7" top="0.75" bottom="0.75" header="0.3" footer="0.3"/>
    </customSheetView>
    <customSheetView guid="{06E0BFEC-26B1-439F-9F91-D4251EABDD05}" state="hidden" topLeftCell="A10">
      <selection activeCell="E31" sqref="E31"/>
      <pageMargins left="0.7" right="0.7" top="0.75" bottom="0.75" header="0.3" footer="0.3"/>
    </customSheetView>
    <customSheetView guid="{C9C26154-0979-4920-B652-51709B043797}" state="hidden" topLeftCell="A10">
      <selection activeCell="E31" sqref="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H44" sqref="H44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97.4</v>
      </c>
    </row>
    <row r="17" spans="2:5" ht="30" x14ac:dyDescent="0.25">
      <c r="B17" s="5" t="s">
        <v>77</v>
      </c>
      <c r="C17" s="18" t="s">
        <v>167</v>
      </c>
      <c r="D17" s="37" t="s">
        <v>35</v>
      </c>
      <c r="E17" s="44">
        <v>14.3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1697.31</v>
      </c>
    </row>
  </sheetData>
  <customSheetViews>
    <customSheetView guid="{7D113E4B-2489-4A93-A066-E9128A217E1E}" state="hidden">
      <selection activeCell="H44" sqref="H44"/>
      <pageMargins left="0.7" right="0.7" top="0.75" bottom="0.75" header="0.3" footer="0.3"/>
    </customSheetView>
    <customSheetView guid="{06E0BFEC-26B1-439F-9F91-D4251EABDD05}" state="hidden">
      <selection activeCell="H44" sqref="H44"/>
      <pageMargins left="0.7" right="0.7" top="0.75" bottom="0.75" header="0.3" footer="0.3"/>
    </customSheetView>
    <customSheetView guid="{C9C26154-0979-4920-B652-51709B043797}" state="hidden">
      <selection activeCell="H44" sqref="H4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7" workbookViewId="0">
      <selection activeCell="G19" sqref="G1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164</v>
      </c>
      <c r="D17" s="37" t="s">
        <v>35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7D113E4B-2489-4A93-A066-E9128A217E1E}" state="hidden" topLeftCell="A7">
      <selection activeCell="G19" sqref="G19"/>
      <pageMargins left="0.7" right="0.7" top="0.75" bottom="0.75" header="0.3" footer="0.3"/>
    </customSheetView>
    <customSheetView guid="{06E0BFEC-26B1-439F-9F91-D4251EABDD05}" state="hidden" topLeftCell="A7">
      <selection activeCell="G19" sqref="G19"/>
      <pageMargins left="0.7" right="0.7" top="0.75" bottom="0.75" header="0.3" footer="0.3"/>
    </customSheetView>
    <customSheetView guid="{C9C26154-0979-4920-B652-51709B043797}" state="hidden" topLeftCell="A7">
      <selection activeCell="G19" sqref="G1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16" workbookViewId="0">
      <selection activeCell="E17" sqref="E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7D113E4B-2489-4A93-A066-E9128A217E1E}" state="hidden" topLeftCell="A16">
      <selection activeCell="E17" sqref="E17"/>
      <pageMargins left="0.7" right="0.7" top="0.75" bottom="0.75" header="0.3" footer="0.3"/>
    </customSheetView>
    <customSheetView guid="{06E0BFEC-26B1-439F-9F91-D4251EABDD05}" state="hidden" topLeftCell="A16">
      <selection activeCell="E17" sqref="E17"/>
      <pageMargins left="0.7" right="0.7" top="0.75" bottom="0.75" header="0.3" footer="0.3"/>
    </customSheetView>
    <customSheetView guid="{C9C26154-0979-4920-B652-51709B043797}" state="hidden" topLeftCell="A16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1"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7D113E4B-2489-4A93-A066-E9128A217E1E}" state="hidden" topLeftCell="A31">
      <selection activeCell="E9" sqref="E9"/>
      <pageMargins left="0.7" right="0.7" top="0.75" bottom="0.75" header="0.3" footer="0.3"/>
    </customSheetView>
    <customSheetView guid="{06E0BFEC-26B1-439F-9F91-D4251EABDD05}" state="hidden" topLeftCell="A31">
      <selection activeCell="E9" sqref="E9"/>
      <pageMargins left="0.7" right="0.7" top="0.75" bottom="0.75" header="0.3" footer="0.3"/>
    </customSheetView>
    <customSheetView guid="{C9C26154-0979-4920-B652-51709B043797}" state="hidden" topLeftCell="A31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75</vt:i4>
      </vt:variant>
    </vt:vector>
  </HeadingPairs>
  <TitlesOfParts>
    <vt:vector size="75" baseType="lpstr">
      <vt:lpstr>1 апреля</vt:lpstr>
      <vt:lpstr>Лист1</vt:lpstr>
      <vt:lpstr>Лист2</vt:lpstr>
      <vt:lpstr>1 апр.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2 апр.</vt:lpstr>
      <vt:lpstr>3 апр.</vt:lpstr>
      <vt:lpstr>2  мая</vt:lpstr>
      <vt:lpstr>1 июля</vt:lpstr>
      <vt:lpstr>6 мая</vt:lpstr>
      <vt:lpstr>2 июля</vt:lpstr>
      <vt:lpstr>Лист24</vt:lpstr>
      <vt:lpstr>3 июля</vt:lpstr>
      <vt:lpstr>11 апр.</vt:lpstr>
      <vt:lpstr>12 апр.</vt:lpstr>
      <vt:lpstr>15 апр.</vt:lpstr>
      <vt:lpstr>13 мая</vt:lpstr>
      <vt:lpstr>14 мая</vt:lpstr>
      <vt:lpstr>15 мая</vt:lpstr>
      <vt:lpstr>16 мая</vt:lpstr>
      <vt:lpstr>17 мая</vt:lpstr>
      <vt:lpstr>20 мая</vt:lpstr>
      <vt:lpstr>1 августа</vt:lpstr>
      <vt:lpstr>2 августа</vt:lpstr>
      <vt:lpstr>01 апреля</vt:lpstr>
      <vt:lpstr>02 апреля</vt:lpstr>
      <vt:lpstr>03 апреля</vt:lpstr>
      <vt:lpstr>04 апреля</vt:lpstr>
      <vt:lpstr>07 апреля</vt:lpstr>
      <vt:lpstr>08 апреля</vt:lpstr>
      <vt:lpstr>9 апреля</vt:lpstr>
      <vt:lpstr>10 апреля</vt:lpstr>
      <vt:lpstr>11 апреля</vt:lpstr>
      <vt:lpstr>14 апреля</vt:lpstr>
      <vt:lpstr>15 апреля</vt:lpstr>
      <vt:lpstr>Лист25</vt:lpstr>
      <vt:lpstr>4 марта</vt:lpstr>
      <vt:lpstr>16 апреля</vt:lpstr>
      <vt:lpstr>17 апреля</vt:lpstr>
      <vt:lpstr>18 апреля</vt:lpstr>
      <vt:lpstr>21 апреля</vt:lpstr>
      <vt:lpstr>22 апреля</vt:lpstr>
      <vt:lpstr>23 апреля</vt:lpstr>
      <vt:lpstr>24 апреля</vt:lpstr>
      <vt:lpstr>25 апреля</vt:lpstr>
      <vt:lpstr>28 апреля</vt:lpstr>
      <vt:lpstr>29 апреля</vt:lpstr>
      <vt:lpstr>30 апреля</vt:lpstr>
      <vt:lpstr>Лист27</vt:lpstr>
      <vt:lpstr>23 сентября</vt:lpstr>
      <vt:lpstr>24 сентября</vt:lpstr>
      <vt:lpstr>25 сентября</vt:lpstr>
      <vt:lpstr>2 сентября</vt:lpstr>
      <vt:lpstr>1 апреля </vt:lpstr>
      <vt:lpstr>2 апреля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2025-04-18T07:10:43Z</dcterms:modified>
</cp:coreProperties>
</file>